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xr:revisionPtr revIDLastSave="0" documentId="13_ncr:1_{FA10D40C-197B-4A85-8A13-034D3F4D4F6D}" xr6:coauthVersionLast="47" xr6:coauthVersionMax="47" xr10:uidLastSave="{00000000-0000-0000-0000-000000000000}"/>
  <bookViews>
    <workbookView xWindow="-120" yWindow="-120" windowWidth="29040" windowHeight="15840" xr2:uid="{97BCE6F3-D2EF-413C-A76F-55B3FECFDB07}"/>
  </bookViews>
  <sheets>
    <sheet name="zestawienie" sheetId="2" r:id="rId1"/>
  </sheets>
  <definedNames>
    <definedName name="_xlnm.Print_Area" localSheetId="0">zestawienie!$G$7</definedName>
    <definedName name="_xlnm.Print_Titles" localSheetId="0">zestawienie!$5:$5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8" i="2" l="1"/>
  <c r="D218" i="2"/>
  <c r="D103" i="2"/>
  <c r="E65" i="2"/>
  <c r="D65" i="2"/>
  <c r="E116" i="2"/>
  <c r="D116" i="2"/>
  <c r="E230" i="2"/>
  <c r="D230" i="2"/>
  <c r="E206" i="2"/>
  <c r="D206" i="2"/>
  <c r="E198" i="2"/>
  <c r="D198" i="2"/>
  <c r="E195" i="2"/>
  <c r="D195" i="2"/>
  <c r="E191" i="2"/>
  <c r="D191" i="2"/>
  <c r="E17" i="2"/>
  <c r="D17" i="2"/>
  <c r="E178" i="2"/>
  <c r="D178" i="2"/>
  <c r="E167" i="2"/>
  <c r="D167" i="2"/>
  <c r="E149" i="2"/>
  <c r="D149" i="2"/>
  <c r="E133" i="2"/>
  <c r="D133" i="2"/>
  <c r="E158" i="2"/>
  <c r="E163" i="2"/>
  <c r="D158" i="2"/>
  <c r="E128" i="2"/>
  <c r="D128" i="2"/>
  <c r="E59" i="2"/>
  <c r="D59" i="2"/>
  <c r="E50" i="2"/>
  <c r="D50" i="2"/>
  <c r="E38" i="2"/>
  <c r="D38" i="2"/>
  <c r="E34" i="2"/>
  <c r="D34" i="2"/>
  <c r="E21" i="2"/>
  <c r="D21" i="2"/>
  <c r="D163" i="2"/>
  <c r="D10" i="2"/>
  <c r="E10" i="2"/>
  <c r="E103" i="2"/>
  <c r="C231" i="2"/>
  <c r="E175" i="2"/>
  <c r="D175" i="2"/>
  <c r="D28" i="2"/>
  <c r="E28" i="2"/>
  <c r="E13" i="2"/>
  <c r="D13" i="2"/>
  <c r="D231" i="2" l="1"/>
  <c r="E231" i="2"/>
</calcChain>
</file>

<file path=xl/sharedStrings.xml><?xml version="1.0" encoding="utf-8"?>
<sst xmlns="http://schemas.openxmlformats.org/spreadsheetml/2006/main" count="271" uniqueCount="264">
  <si>
    <t>wysokość przekazanych dotacji</t>
  </si>
  <si>
    <t>miasto/gmina, które udzieliły dotacji</t>
  </si>
  <si>
    <t>l.p.</t>
  </si>
  <si>
    <t>okręg</t>
  </si>
  <si>
    <t>Gorzów Wlkp.</t>
  </si>
  <si>
    <t>Poznań</t>
  </si>
  <si>
    <t>ilość ROD, które otrzymały dotacje</t>
  </si>
  <si>
    <t>Toruńsko-Włocławski</t>
  </si>
  <si>
    <t>Opolski</t>
  </si>
  <si>
    <t>Słupsk</t>
  </si>
  <si>
    <t>Ostrów Wlkp.</t>
  </si>
  <si>
    <t>Jarocin</t>
  </si>
  <si>
    <t>Podkarpacki</t>
  </si>
  <si>
    <t>Świętokrzyski</t>
  </si>
  <si>
    <t>Wrocław</t>
  </si>
  <si>
    <t>Bydgoszcz</t>
  </si>
  <si>
    <t>Elbląg</t>
  </si>
  <si>
    <t>Koszalin</t>
  </si>
  <si>
    <t>Legnica</t>
  </si>
  <si>
    <t>Lublin</t>
  </si>
  <si>
    <t>Łódzki</t>
  </si>
  <si>
    <t>Warmińsko-Mazurski</t>
  </si>
  <si>
    <t>Podlaski</t>
  </si>
  <si>
    <t>Sudecki</t>
  </si>
  <si>
    <t>Szczecin</t>
  </si>
  <si>
    <t>Częstochowa</t>
  </si>
  <si>
    <t>Blachownia</t>
  </si>
  <si>
    <t>Pomorski</t>
  </si>
  <si>
    <t>Zielona Góra</t>
  </si>
  <si>
    <t>SUMA</t>
  </si>
  <si>
    <t>BYDGOSZCZ</t>
  </si>
  <si>
    <t>POMORSKI</t>
  </si>
  <si>
    <t>GORZÓW WLKP.</t>
  </si>
  <si>
    <t>KOSZALIN</t>
  </si>
  <si>
    <t>LEGNICA</t>
  </si>
  <si>
    <t>LUBLIN</t>
  </si>
  <si>
    <t>MAŁOPOLSKI</t>
  </si>
  <si>
    <t>MAZOWIECKI</t>
  </si>
  <si>
    <t>OPOLSKI</t>
  </si>
  <si>
    <t>PODLASKI</t>
  </si>
  <si>
    <t>PODKARPACKI</t>
  </si>
  <si>
    <t>SŁUPSK</t>
  </si>
  <si>
    <t>SUDECKI</t>
  </si>
  <si>
    <t>SZCZECIN</t>
  </si>
  <si>
    <t>ŚWIĘTOKRZYSKI</t>
  </si>
  <si>
    <t>TORUŃSKO-WŁOCŁAWSKI</t>
  </si>
  <si>
    <t>WROCŁAW</t>
  </si>
  <si>
    <t>ZIELONA GÓRA</t>
  </si>
  <si>
    <t>Zduny</t>
  </si>
  <si>
    <t>Sulmierzyce</t>
  </si>
  <si>
    <t>Pleszew</t>
  </si>
  <si>
    <t xml:space="preserve"> </t>
  </si>
  <si>
    <t>-</t>
  </si>
  <si>
    <t xml:space="preserve">                      </t>
  </si>
  <si>
    <t>% ROD, które orzymały dotacje w stosunku do ROD ogółem z OZ</t>
  </si>
  <si>
    <t xml:space="preserve">
9</t>
  </si>
  <si>
    <t>CZĘSTOCHOWA</t>
  </si>
  <si>
    <t>ELBLĄG</t>
  </si>
  <si>
    <t>KALISZ</t>
  </si>
  <si>
    <t>ŁÓDZKI</t>
  </si>
  <si>
    <t>PIŁA</t>
  </si>
  <si>
    <t>POZNAŃ</t>
  </si>
  <si>
    <t>ŚLĄSKI</t>
  </si>
  <si>
    <t>WARMIŃSKO-MAZURSKI</t>
  </si>
  <si>
    <t xml:space="preserve">Bielawa </t>
  </si>
  <si>
    <t>Boguszów Gorce</t>
  </si>
  <si>
    <t>Kamieniec Ząbkowicki</t>
  </si>
  <si>
    <t>Kamienna Góra</t>
  </si>
  <si>
    <t>Stronie Śląskie</t>
  </si>
  <si>
    <t xml:space="preserve">Świdnica </t>
  </si>
  <si>
    <t xml:space="preserve">Wałbrzych </t>
  </si>
  <si>
    <t xml:space="preserve">Miasto Stołeczne Warszawa </t>
  </si>
  <si>
    <t xml:space="preserve">Gmina Miasta Płocka </t>
  </si>
  <si>
    <t xml:space="preserve">Gmina Opiniogóra Górna </t>
  </si>
  <si>
    <t xml:space="preserve">Gmina Miejska Ciechanów </t>
  </si>
  <si>
    <t xml:space="preserve">Gmina Czerwin </t>
  </si>
  <si>
    <t xml:space="preserve">Gmina Wyszków </t>
  </si>
  <si>
    <t xml:space="preserve">Gmina Grodzisk Mazowiecki </t>
  </si>
  <si>
    <t xml:space="preserve">Gmina Góra Kalwaria </t>
  </si>
  <si>
    <t xml:space="preserve">Gmina Lesznowola </t>
  </si>
  <si>
    <t xml:space="preserve">Gmina Prażmów </t>
  </si>
  <si>
    <t xml:space="preserve">Gmina Michałowice </t>
  </si>
  <si>
    <t xml:space="preserve">Gmina Błonie </t>
  </si>
  <si>
    <t xml:space="preserve">Gmina Łomianki </t>
  </si>
  <si>
    <t xml:space="preserve">Gmina Piaseczno </t>
  </si>
  <si>
    <t xml:space="preserve">Gmina Miasta Gostynina </t>
  </si>
  <si>
    <t xml:space="preserve">Gmina Miasta Sierpc </t>
  </si>
  <si>
    <t xml:space="preserve">Gmina Iłża </t>
  </si>
  <si>
    <t>Gmina Zwoleń</t>
  </si>
  <si>
    <t>Gmina Kozienice</t>
  </si>
  <si>
    <t>Miasto i Gmina Lipsko</t>
  </si>
  <si>
    <t xml:space="preserve">Gmina i Miasto Przysucha </t>
  </si>
  <si>
    <t xml:space="preserve">Gmina Miasto Pionki </t>
  </si>
  <si>
    <t xml:space="preserve">Gmina Szydłowiec </t>
  </si>
  <si>
    <t xml:space="preserve">Gmina Siedlce </t>
  </si>
  <si>
    <t xml:space="preserve">Gmina Grójec </t>
  </si>
  <si>
    <t xml:space="preserve">Gmina Miasto Sochaczew </t>
  </si>
  <si>
    <t>Gmina Świecie</t>
  </si>
  <si>
    <t>Gmina Inowrocław</t>
  </si>
  <si>
    <t>Gmina Żnin</t>
  </si>
  <si>
    <t xml:space="preserve">Elbląg </t>
  </si>
  <si>
    <t>Tczew</t>
  </si>
  <si>
    <t>Starogard Gdański</t>
  </si>
  <si>
    <t>Kwidzyn</t>
  </si>
  <si>
    <t>Prabuty</t>
  </si>
  <si>
    <t>Międzyrzecz</t>
  </si>
  <si>
    <t>Słubice</t>
  </si>
  <si>
    <t xml:space="preserve">Gorzów Wlkp. </t>
  </si>
  <si>
    <t>Kołobrzeg</t>
  </si>
  <si>
    <t>Wałcz</t>
  </si>
  <si>
    <t>Świdwin</t>
  </si>
  <si>
    <t xml:space="preserve">Połczyn Zdrój </t>
  </si>
  <si>
    <t>Gmina Miejska Głogów</t>
  </si>
  <si>
    <t>Gmina Głogów</t>
  </si>
  <si>
    <t xml:space="preserve">Gmina Jawor </t>
  </si>
  <si>
    <t>Urząd Miasta Kraśnik</t>
  </si>
  <si>
    <t>Starostwo Powiatowe w Kraśniku</t>
  </si>
  <si>
    <t>Łuków</t>
  </si>
  <si>
    <t>Świdnik</t>
  </si>
  <si>
    <t xml:space="preserve">Hrubieszów </t>
  </si>
  <si>
    <t>Zamość</t>
  </si>
  <si>
    <t>Międzyrzec Podlaski</t>
  </si>
  <si>
    <t>Szczebrzeszyn</t>
  </si>
  <si>
    <t>Biała Podlaska</t>
  </si>
  <si>
    <t xml:space="preserve">Niemce </t>
  </si>
  <si>
    <t>Łódź</t>
  </si>
  <si>
    <t>Opoczno</t>
  </si>
  <si>
    <t>Pabianice</t>
  </si>
  <si>
    <t>Radomsko</t>
  </si>
  <si>
    <t>Błaszki</t>
  </si>
  <si>
    <t>Skierniewice</t>
  </si>
  <si>
    <t>Tomaszów Mazowiecki</t>
  </si>
  <si>
    <t xml:space="preserve">Starostwo Powiatowe w Wieruszowie  </t>
  </si>
  <si>
    <t>Rogoźno</t>
  </si>
  <si>
    <t>Urząd Miasta Piła</t>
  </si>
  <si>
    <t>Krajenka</t>
  </si>
  <si>
    <t>Wronki</t>
  </si>
  <si>
    <t>Wyrzysk</t>
  </si>
  <si>
    <t>Starostwo Powiatowe w Pile</t>
  </si>
  <si>
    <t>Starostwo Powiatowe w Złotowie</t>
  </si>
  <si>
    <t xml:space="preserve">Urząd Marszałkowski Woj. Wlkp. </t>
  </si>
  <si>
    <t>Chodzież</t>
  </si>
  <si>
    <t>Rzeszów</t>
  </si>
  <si>
    <t>Łańcut</t>
  </si>
  <si>
    <t>Stalowa Wola</t>
  </si>
  <si>
    <t>Tarnobrzeg</t>
  </si>
  <si>
    <t>Sanok</t>
  </si>
  <si>
    <t>Nowa Dęba</t>
  </si>
  <si>
    <t>Mielec</t>
  </si>
  <si>
    <t>Krosno</t>
  </si>
  <si>
    <t>Białystok</t>
  </si>
  <si>
    <t>Suwalki</t>
  </si>
  <si>
    <t>Łomża</t>
  </si>
  <si>
    <t>Augustów</t>
  </si>
  <si>
    <t>Kościan</t>
  </si>
  <si>
    <t>Września</t>
  </si>
  <si>
    <t>Pudliszki</t>
  </si>
  <si>
    <t>Środa Wlkp.</t>
  </si>
  <si>
    <t>Śrem</t>
  </si>
  <si>
    <t>Czerwonak</t>
  </si>
  <si>
    <t>Swarzędz</t>
  </si>
  <si>
    <t>Gniezno</t>
  </si>
  <si>
    <t>Oborniki</t>
  </si>
  <si>
    <t>Szamotuły</t>
  </si>
  <si>
    <t>Rawicz</t>
  </si>
  <si>
    <t>Międzychód</t>
  </si>
  <si>
    <t xml:space="preserve">Kórnik </t>
  </si>
  <si>
    <t>Ustka</t>
  </si>
  <si>
    <t>Debrzno</t>
  </si>
  <si>
    <t>Człuchow</t>
  </si>
  <si>
    <t>Świnoujście</t>
  </si>
  <si>
    <t>Stargard</t>
  </si>
  <si>
    <t>Frombork</t>
  </si>
  <si>
    <t xml:space="preserve">Marszałek Woj. Warmińsko-Mazurskiego </t>
  </si>
  <si>
    <t>Ustroń</t>
  </si>
  <si>
    <t>Dąbrowa Górnicza</t>
  </si>
  <si>
    <t>Czeladź</t>
  </si>
  <si>
    <t>Chorzów</t>
  </si>
  <si>
    <t>Pyskowice</t>
  </si>
  <si>
    <t>Gliwice</t>
  </si>
  <si>
    <t>Świętochłowice</t>
  </si>
  <si>
    <t>Wodzisław Śląski</t>
  </si>
  <si>
    <t>Racibórz</t>
  </si>
  <si>
    <t>Zabrze</t>
  </si>
  <si>
    <t>Łaziska Górne</t>
  </si>
  <si>
    <t xml:space="preserve">Urząd Marszałkowski Woj. Śląskiego </t>
  </si>
  <si>
    <t>Kielce</t>
  </si>
  <si>
    <t>Sandomierz</t>
  </si>
  <si>
    <t>Starachowice</t>
  </si>
  <si>
    <t>Bartoszyce</t>
  </si>
  <si>
    <t>Gmina Miejska Giżycko</t>
  </si>
  <si>
    <t>Lubawa</t>
  </si>
  <si>
    <t>Iława</t>
  </si>
  <si>
    <t>Lidzbark Warmiński</t>
  </si>
  <si>
    <t>Kętrzyn</t>
  </si>
  <si>
    <t>Gmina Olecko</t>
  </si>
  <si>
    <t>Urząd Marszałkowski w Zielonej Górze</t>
  </si>
  <si>
    <t>Żary</t>
  </si>
  <si>
    <t>Nowa Sól</t>
  </si>
  <si>
    <t>Sulechów</t>
  </si>
  <si>
    <t xml:space="preserve">Zbąszynek </t>
  </si>
  <si>
    <t>Krosno Odrzańskie</t>
  </si>
  <si>
    <t>Jasień</t>
  </si>
  <si>
    <t>Nowogórd Bobrzański</t>
  </si>
  <si>
    <t>Kożuchowo</t>
  </si>
  <si>
    <t xml:space="preserve">Gubin </t>
  </si>
  <si>
    <t>Brzeg</t>
  </si>
  <si>
    <t>Urząd Gminy i Miasta w Praszce</t>
  </si>
  <si>
    <t>Korfantów</t>
  </si>
  <si>
    <t>Kędzierzyn-Koźle</t>
  </si>
  <si>
    <t>Opole</t>
  </si>
  <si>
    <t>Urząd Gminy Turawa</t>
  </si>
  <si>
    <t>Urząd Gminy w Byczynie</t>
  </si>
  <si>
    <t>Strzelce Opolskie</t>
  </si>
  <si>
    <t>Krapkowice</t>
  </si>
  <si>
    <t>Leśnica</t>
  </si>
  <si>
    <t>Urząd Miasta i Gminy Głuchołazy</t>
  </si>
  <si>
    <t>Urząd Gminy Łambinowice</t>
  </si>
  <si>
    <t>Gmina Brześć Kujawski</t>
  </si>
  <si>
    <t>Gmina Kowal</t>
  </si>
  <si>
    <t xml:space="preserve">* środki pochodzące z budżetu obywatelskiego </t>
  </si>
  <si>
    <t>** Wojewódzki Urząd Marszałkowski w Poznaniu dotacja dla 14 ROD w kwocie 463 300,00 zł</t>
  </si>
  <si>
    <t xml:space="preserve">Małopolski </t>
  </si>
  <si>
    <t>Kraków</t>
  </si>
  <si>
    <t>Brzeszcze</t>
  </si>
  <si>
    <t>Gorlice</t>
  </si>
  <si>
    <t>Tuchów</t>
  </si>
  <si>
    <t>Bochnia</t>
  </si>
  <si>
    <t xml:space="preserve"> Radom </t>
  </si>
  <si>
    <t xml:space="preserve"> Mława </t>
  </si>
  <si>
    <t xml:space="preserve"> Maków Mazowiecki </t>
  </si>
  <si>
    <t xml:space="preserve">Ostrołęka </t>
  </si>
  <si>
    <t xml:space="preserve">Ostrów Mazowiecka </t>
  </si>
  <si>
    <t xml:space="preserve"> Garwolin </t>
  </si>
  <si>
    <t xml:space="preserve"> Warka </t>
  </si>
  <si>
    <t xml:space="preserve"> Zielonka </t>
  </si>
  <si>
    <t xml:space="preserve"> Otwock </t>
  </si>
  <si>
    <t xml:space="preserve">Żyrardów </t>
  </si>
  <si>
    <t xml:space="preserve"> Mińsk Mazowiecki </t>
  </si>
  <si>
    <t xml:space="preserve"> WSPARCIE FINANSOWE DLA ROD W 2022 ROKU ZE ŚRODKÓW ZEWNĘTRZNYCH </t>
  </si>
  <si>
    <t>Kalisz **</t>
  </si>
  <si>
    <t>Mazowiecki***</t>
  </si>
  <si>
    <t>Piła****</t>
  </si>
  <si>
    <t>**** Wojewódzki Urząd Marszałkowski w Poznaniu dotacja dla 14 ROD w kwocie 505 772,00 zł</t>
  </si>
  <si>
    <t>Poznań*****</t>
  </si>
  <si>
    <t>***** Wojewódzki Urząd Marszałkowski w Poznaniu dotacja dla 36 ROD w kwocie 1 167 045,00 zł</t>
  </si>
  <si>
    <t>Śląski******</t>
  </si>
  <si>
    <t>****** Wojewódzki Urząd Marszałkowski w Katowicach  dotacja dla 27 ROD w kwocie 1 151 207,60 zł</t>
  </si>
  <si>
    <t>Jelcz Laskowice</t>
  </si>
  <si>
    <t>Milicz</t>
  </si>
  <si>
    <t>Oleśnica</t>
  </si>
  <si>
    <t>Psary</t>
  </si>
  <si>
    <t>Strzelin</t>
  </si>
  <si>
    <t>Syców</t>
  </si>
  <si>
    <t>Środa Śląska</t>
  </si>
  <si>
    <t>Trzebnica</t>
  </si>
  <si>
    <t>Twardogóra</t>
  </si>
  <si>
    <t>Wąsosz</t>
  </si>
  <si>
    <t>Gmina Wrocław</t>
  </si>
  <si>
    <r>
      <rPr>
        <sz val="26"/>
        <color theme="1"/>
        <rFont val="Calibri"/>
        <family val="2"/>
        <charset val="238"/>
        <scheme val="minor"/>
      </rPr>
      <t>***</t>
    </r>
    <r>
      <rPr>
        <b/>
        <sz val="26"/>
        <color theme="1"/>
        <rFont val="Calibri"/>
        <family val="2"/>
        <charset val="238"/>
        <scheme val="minor"/>
      </rPr>
      <t xml:space="preserve"> </t>
    </r>
    <r>
      <rPr>
        <sz val="26"/>
        <color theme="1"/>
        <rFont val="Calibri"/>
        <family val="2"/>
        <charset val="238"/>
        <scheme val="minor"/>
      </rPr>
      <t>dotacje udzielone w ramach programu Mazowiecki Instrument Aktywizacji Działkowców (MIAD 2022)</t>
    </r>
  </si>
  <si>
    <t xml:space="preserve">Warszawa, 16 lutego 2023 r. </t>
  </si>
  <si>
    <t xml:space="preserve">Krajowy Zarząd PZD </t>
  </si>
  <si>
    <t>Drawsko</t>
  </si>
  <si>
    <t>Gołańcz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</si>
</sst>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wrapText="1"/>
    </xf>
    <xf numFmtId="0" fontId="3" fillId="2" borderId="19" xfId="0" applyFont="1" applyFill="1" applyBorder="1" applyAlignment="1">
      <alignment horizontal="right" wrapText="1"/>
    </xf>
    <xf numFmtId="4" fontId="3" fillId="2" borderId="18" xfId="0" applyNumberFormat="1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4" fontId="3" fillId="2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19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9" fontId="6" fillId="0" borderId="26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center" wrapText="1"/>
    </xf>
    <xf numFmtId="4" fontId="7" fillId="0" borderId="23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vertical="center" wrapText="1"/>
    </xf>
    <xf numFmtId="0" fontId="7" fillId="0" borderId="12" xfId="0" applyFont="1" applyBorder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wrapText="1"/>
    </xf>
    <xf numFmtId="9" fontId="6" fillId="0" borderId="23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1" defaultTableStyle="TableStyleMedium2" defaultPivotStyle="PivotStyleLight16">
    <tableStyle name="Styl tabeli 1" pivot="0" count="0" xr9:uid="{C8DE511C-4F03-450E-A758-797B794ED8A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8DA81-3C03-4173-AF97-F544A60D6835}">
  <sheetPr codeName="Arkusz2">
    <pageSetUpPr fitToPage="1"/>
  </sheetPr>
  <dimension ref="A1:S251"/>
  <sheetViews>
    <sheetView tabSelected="1" topLeftCell="A223" zoomScale="60" zoomScaleNormal="60" workbookViewId="0">
      <selection activeCell="G22" sqref="G22"/>
    </sheetView>
  </sheetViews>
  <sheetFormatPr defaultRowHeight="21" x14ac:dyDescent="0.35"/>
  <cols>
    <col min="1" max="1" width="8" style="4" customWidth="1"/>
    <col min="2" max="2" width="52.85546875" style="4" bestFit="1" customWidth="1"/>
    <col min="3" max="3" width="81.140625" style="19" bestFit="1" customWidth="1"/>
    <col min="4" max="4" width="42.7109375" style="3" bestFit="1" customWidth="1"/>
    <col min="5" max="5" width="37" style="2" bestFit="1" customWidth="1"/>
    <col min="6" max="6" width="67.28515625" style="20" bestFit="1" customWidth="1"/>
    <col min="7" max="7" width="80.5703125" style="2" customWidth="1"/>
    <col min="8" max="16384" width="9.140625" style="2"/>
  </cols>
  <sheetData>
    <row r="1" spans="1:10" ht="33.75" customHeight="1" x14ac:dyDescent="0.5">
      <c r="A1" s="26"/>
      <c r="B1" s="26"/>
      <c r="C1" s="27"/>
      <c r="D1" s="85"/>
      <c r="E1" s="85"/>
      <c r="F1" s="85"/>
    </row>
    <row r="2" spans="1:10" s="1" customFormat="1" ht="33.75" x14ac:dyDescent="0.25">
      <c r="A2" s="85" t="s">
        <v>239</v>
      </c>
      <c r="B2" s="85"/>
      <c r="C2" s="85"/>
      <c r="D2" s="85"/>
      <c r="E2" s="85"/>
      <c r="F2" s="26"/>
      <c r="G2" s="21"/>
    </row>
    <row r="3" spans="1:10" s="1" customFormat="1" ht="33.75" x14ac:dyDescent="0.25">
      <c r="A3" s="85"/>
      <c r="B3" s="85"/>
      <c r="C3" s="85"/>
      <c r="D3" s="85"/>
      <c r="E3" s="85"/>
      <c r="F3" s="26"/>
      <c r="G3" s="21"/>
    </row>
    <row r="4" spans="1:10" s="1" customFormat="1" ht="33.75" x14ac:dyDescent="0.25">
      <c r="A4" s="86"/>
      <c r="B4" s="86"/>
      <c r="C4" s="86"/>
      <c r="D4" s="86"/>
      <c r="E4" s="86"/>
      <c r="F4" s="26"/>
      <c r="G4" s="21"/>
    </row>
    <row r="5" spans="1:10" ht="101.25" x14ac:dyDescent="0.4">
      <c r="A5" s="29" t="s">
        <v>2</v>
      </c>
      <c r="B5" s="29" t="s">
        <v>3</v>
      </c>
      <c r="C5" s="29" t="s">
        <v>1</v>
      </c>
      <c r="D5" s="30" t="s">
        <v>0</v>
      </c>
      <c r="E5" s="29" t="s">
        <v>6</v>
      </c>
      <c r="F5" s="31" t="s">
        <v>54</v>
      </c>
      <c r="G5" s="22"/>
    </row>
    <row r="6" spans="1:10" ht="33.75" x14ac:dyDescent="0.5">
      <c r="A6" s="87">
        <v>1</v>
      </c>
      <c r="B6" s="90" t="s">
        <v>15</v>
      </c>
      <c r="C6" s="33" t="s">
        <v>97</v>
      </c>
      <c r="D6" s="34">
        <v>110000</v>
      </c>
      <c r="E6" s="33">
        <v>9</v>
      </c>
      <c r="F6" s="35"/>
      <c r="G6" s="22"/>
    </row>
    <row r="7" spans="1:10" ht="33.75" x14ac:dyDescent="0.5">
      <c r="A7" s="88"/>
      <c r="B7" s="91"/>
      <c r="C7" s="33" t="s">
        <v>98</v>
      </c>
      <c r="D7" s="34">
        <v>105000</v>
      </c>
      <c r="E7" s="33">
        <v>15</v>
      </c>
      <c r="F7" s="35"/>
      <c r="G7" s="22"/>
    </row>
    <row r="8" spans="1:10" ht="33.75" x14ac:dyDescent="0.5">
      <c r="A8" s="88"/>
      <c r="B8" s="91"/>
      <c r="C8" s="33" t="s">
        <v>99</v>
      </c>
      <c r="D8" s="34">
        <v>48000</v>
      </c>
      <c r="E8" s="33">
        <v>4</v>
      </c>
      <c r="F8" s="36"/>
      <c r="G8" s="22"/>
    </row>
    <row r="9" spans="1:10" ht="33.75" x14ac:dyDescent="0.5">
      <c r="A9" s="88"/>
      <c r="B9" s="92"/>
      <c r="C9" s="33" t="s">
        <v>15</v>
      </c>
      <c r="D9" s="34">
        <v>81468</v>
      </c>
      <c r="E9" s="37">
        <v>2</v>
      </c>
      <c r="F9" s="38"/>
      <c r="G9" s="22"/>
    </row>
    <row r="10" spans="1:10" ht="33.75" x14ac:dyDescent="0.5">
      <c r="A10" s="89"/>
      <c r="B10" s="39" t="s">
        <v>30</v>
      </c>
      <c r="C10" s="29">
        <v>4</v>
      </c>
      <c r="D10" s="30">
        <f>SUM(D6:D9)</f>
        <v>344468</v>
      </c>
      <c r="E10" s="29">
        <f>SUM(E6:E9)</f>
        <v>30</v>
      </c>
      <c r="F10" s="40">
        <v>0.15</v>
      </c>
      <c r="G10" s="22"/>
    </row>
    <row r="11" spans="1:10" ht="33.75" x14ac:dyDescent="0.5">
      <c r="A11" s="87">
        <v>2</v>
      </c>
      <c r="B11" s="90" t="s">
        <v>25</v>
      </c>
      <c r="C11" s="33" t="s">
        <v>25</v>
      </c>
      <c r="D11" s="34">
        <v>95500</v>
      </c>
      <c r="E11" s="33">
        <v>17</v>
      </c>
      <c r="F11" s="35"/>
      <c r="G11" s="22"/>
      <c r="J11" s="2" t="s">
        <v>51</v>
      </c>
    </row>
    <row r="12" spans="1:10" ht="33.75" x14ac:dyDescent="0.5">
      <c r="A12" s="88"/>
      <c r="B12" s="92"/>
      <c r="C12" s="33" t="s">
        <v>26</v>
      </c>
      <c r="D12" s="34">
        <v>15000</v>
      </c>
      <c r="E12" s="33">
        <v>3</v>
      </c>
      <c r="F12" s="35"/>
      <c r="G12" s="22"/>
    </row>
    <row r="13" spans="1:10" ht="33.75" x14ac:dyDescent="0.5">
      <c r="A13" s="89"/>
      <c r="B13" s="39" t="s">
        <v>56</v>
      </c>
      <c r="C13" s="29">
        <v>2</v>
      </c>
      <c r="D13" s="30">
        <f>D11+D12</f>
        <v>110500</v>
      </c>
      <c r="E13" s="41">
        <f>E11+E12</f>
        <v>20</v>
      </c>
      <c r="F13" s="42">
        <v>0.377</v>
      </c>
      <c r="G13" s="22"/>
    </row>
    <row r="14" spans="1:10" ht="33.75" x14ac:dyDescent="0.5">
      <c r="A14" s="87">
        <v>3</v>
      </c>
      <c r="B14" s="90" t="s">
        <v>100</v>
      </c>
      <c r="C14" s="43" t="s">
        <v>16</v>
      </c>
      <c r="D14" s="44">
        <v>28800</v>
      </c>
      <c r="E14" s="43">
        <v>5</v>
      </c>
      <c r="F14" s="42"/>
      <c r="G14" s="22"/>
    </row>
    <row r="15" spans="1:10" ht="33.75" x14ac:dyDescent="0.5">
      <c r="A15" s="88"/>
      <c r="B15" s="91"/>
      <c r="C15" s="43" t="s">
        <v>172</v>
      </c>
      <c r="D15" s="44">
        <v>15000</v>
      </c>
      <c r="E15" s="43">
        <v>1</v>
      </c>
      <c r="F15" s="42"/>
      <c r="G15" s="22"/>
    </row>
    <row r="16" spans="1:10" ht="67.5" x14ac:dyDescent="0.5">
      <c r="A16" s="88"/>
      <c r="B16" s="92"/>
      <c r="C16" s="43" t="s">
        <v>173</v>
      </c>
      <c r="D16" s="44">
        <v>30000</v>
      </c>
      <c r="E16" s="43">
        <v>2</v>
      </c>
      <c r="F16" s="42"/>
      <c r="G16" s="22"/>
    </row>
    <row r="17" spans="1:7" ht="33.75" x14ac:dyDescent="0.5">
      <c r="A17" s="89"/>
      <c r="B17" s="45" t="s">
        <v>57</v>
      </c>
      <c r="C17" s="46">
        <v>3</v>
      </c>
      <c r="D17" s="47">
        <f>SUM(D14:D16)</f>
        <v>73800</v>
      </c>
      <c r="E17" s="41">
        <f>SUM(E14:E16)</f>
        <v>8</v>
      </c>
      <c r="F17" s="42">
        <v>0.1052</v>
      </c>
      <c r="G17" s="22"/>
    </row>
    <row r="18" spans="1:7" ht="33.75" x14ac:dyDescent="0.5">
      <c r="A18" s="87">
        <v>4</v>
      </c>
      <c r="B18" s="90" t="s">
        <v>4</v>
      </c>
      <c r="C18" s="43" t="s">
        <v>105</v>
      </c>
      <c r="D18" s="44">
        <v>8000</v>
      </c>
      <c r="E18" s="43">
        <v>1</v>
      </c>
      <c r="F18" s="42"/>
      <c r="G18" s="22"/>
    </row>
    <row r="19" spans="1:7" ht="33.75" x14ac:dyDescent="0.5">
      <c r="A19" s="88"/>
      <c r="B19" s="91"/>
      <c r="C19" s="43" t="s">
        <v>106</v>
      </c>
      <c r="D19" s="44">
        <v>40000</v>
      </c>
      <c r="E19" s="43">
        <v>1</v>
      </c>
      <c r="F19" s="42"/>
      <c r="G19" s="22"/>
    </row>
    <row r="20" spans="1:7" ht="33.75" x14ac:dyDescent="0.5">
      <c r="A20" s="88"/>
      <c r="B20" s="92"/>
      <c r="C20" s="43" t="s">
        <v>107</v>
      </c>
      <c r="D20" s="44">
        <v>60000</v>
      </c>
      <c r="E20" s="43">
        <v>3</v>
      </c>
      <c r="F20" s="42"/>
      <c r="G20" s="22"/>
    </row>
    <row r="21" spans="1:7" ht="33.75" x14ac:dyDescent="0.5">
      <c r="A21" s="89"/>
      <c r="B21" s="45" t="s">
        <v>32</v>
      </c>
      <c r="C21" s="48">
        <v>3</v>
      </c>
      <c r="D21" s="49">
        <f>SUM(D18:D20)</f>
        <v>108000</v>
      </c>
      <c r="E21" s="41">
        <f>E19+E20+E18</f>
        <v>5</v>
      </c>
      <c r="F21" s="42">
        <v>7.1400000000000005E-2</v>
      </c>
      <c r="G21" s="22"/>
    </row>
    <row r="22" spans="1:7" ht="33.75" x14ac:dyDescent="0.5">
      <c r="A22" s="87">
        <v>5</v>
      </c>
      <c r="B22" s="90" t="s">
        <v>240</v>
      </c>
      <c r="C22" s="38" t="s">
        <v>10</v>
      </c>
      <c r="D22" s="50">
        <v>145000</v>
      </c>
      <c r="E22" s="38">
        <v>11</v>
      </c>
      <c r="F22" s="35"/>
      <c r="G22" s="22"/>
    </row>
    <row r="23" spans="1:7" ht="33.75" x14ac:dyDescent="0.5">
      <c r="A23" s="88"/>
      <c r="B23" s="91"/>
      <c r="C23" s="38" t="s">
        <v>48</v>
      </c>
      <c r="D23" s="50">
        <v>2000</v>
      </c>
      <c r="E23" s="38">
        <v>2</v>
      </c>
      <c r="F23" s="35"/>
      <c r="G23" s="22"/>
    </row>
    <row r="24" spans="1:7" ht="33.75" x14ac:dyDescent="0.5">
      <c r="A24" s="88"/>
      <c r="B24" s="91"/>
      <c r="C24" s="38" t="s">
        <v>49</v>
      </c>
      <c r="D24" s="50">
        <v>5000</v>
      </c>
      <c r="E24" s="38">
        <v>1</v>
      </c>
      <c r="F24" s="35"/>
      <c r="G24" s="22"/>
    </row>
    <row r="25" spans="1:7" ht="33.75" x14ac:dyDescent="0.5">
      <c r="A25" s="88"/>
      <c r="B25" s="91"/>
      <c r="C25" s="38" t="s">
        <v>50</v>
      </c>
      <c r="D25" s="50">
        <v>55000</v>
      </c>
      <c r="E25" s="38">
        <v>7</v>
      </c>
      <c r="F25" s="35"/>
      <c r="G25" s="22"/>
    </row>
    <row r="26" spans="1:7" ht="33.75" x14ac:dyDescent="0.5">
      <c r="A26" s="88"/>
      <c r="B26" s="91"/>
      <c r="C26" s="37" t="s">
        <v>11</v>
      </c>
      <c r="D26" s="50">
        <v>16000</v>
      </c>
      <c r="E26" s="38">
        <v>3</v>
      </c>
      <c r="F26" s="35"/>
      <c r="G26" s="22"/>
    </row>
    <row r="27" spans="1:7" ht="33.75" x14ac:dyDescent="0.5">
      <c r="A27" s="88"/>
      <c r="B27" s="92"/>
      <c r="C27" s="33" t="s">
        <v>140</v>
      </c>
      <c r="D27" s="50">
        <v>463300</v>
      </c>
      <c r="E27" s="38">
        <v>14</v>
      </c>
      <c r="F27" s="35"/>
      <c r="G27" s="22"/>
    </row>
    <row r="28" spans="1:7" ht="33.75" x14ac:dyDescent="0.5">
      <c r="A28" s="89"/>
      <c r="B28" s="39" t="s">
        <v>58</v>
      </c>
      <c r="C28" s="29">
        <v>6</v>
      </c>
      <c r="D28" s="30">
        <f>SUM(D22:D27)</f>
        <v>686300</v>
      </c>
      <c r="E28" s="41">
        <f>SUM(E22:E27)</f>
        <v>38</v>
      </c>
      <c r="F28" s="42">
        <v>0.28000000000000003</v>
      </c>
      <c r="G28" s="22"/>
    </row>
    <row r="29" spans="1:7" ht="33.75" x14ac:dyDescent="0.5">
      <c r="A29" s="87">
        <v>6</v>
      </c>
      <c r="B29" s="90" t="s">
        <v>17</v>
      </c>
      <c r="C29" s="33" t="s">
        <v>17</v>
      </c>
      <c r="D29" s="50">
        <v>66000</v>
      </c>
      <c r="E29" s="38">
        <v>3</v>
      </c>
      <c r="F29" s="51"/>
      <c r="G29" s="22"/>
    </row>
    <row r="30" spans="1:7" ht="33.75" x14ac:dyDescent="0.5">
      <c r="A30" s="88"/>
      <c r="B30" s="91"/>
      <c r="C30" s="33" t="s">
        <v>108</v>
      </c>
      <c r="D30" s="50">
        <v>21000</v>
      </c>
      <c r="E30" s="38">
        <v>1</v>
      </c>
      <c r="F30" s="51"/>
      <c r="G30" s="22"/>
    </row>
    <row r="31" spans="1:7" ht="33.75" x14ac:dyDescent="0.5">
      <c r="A31" s="88"/>
      <c r="B31" s="91"/>
      <c r="C31" s="33" t="s">
        <v>109</v>
      </c>
      <c r="D31" s="50">
        <v>50000</v>
      </c>
      <c r="E31" s="38">
        <v>1</v>
      </c>
      <c r="F31" s="51"/>
      <c r="G31" s="22"/>
    </row>
    <row r="32" spans="1:7" ht="33.75" x14ac:dyDescent="0.5">
      <c r="A32" s="88"/>
      <c r="B32" s="91"/>
      <c r="C32" s="33" t="s">
        <v>110</v>
      </c>
      <c r="D32" s="50">
        <v>20000</v>
      </c>
      <c r="E32" s="38">
        <v>2</v>
      </c>
      <c r="F32" s="51"/>
      <c r="G32" s="22"/>
    </row>
    <row r="33" spans="1:7" ht="33.75" x14ac:dyDescent="0.5">
      <c r="A33" s="88"/>
      <c r="B33" s="92"/>
      <c r="C33" s="33" t="s">
        <v>111</v>
      </c>
      <c r="D33" s="50">
        <v>12500</v>
      </c>
      <c r="E33" s="38">
        <v>3</v>
      </c>
      <c r="F33" s="51"/>
      <c r="G33" s="22"/>
    </row>
    <row r="34" spans="1:7" ht="33.75" x14ac:dyDescent="0.5">
      <c r="A34" s="89"/>
      <c r="B34" s="39" t="s">
        <v>33</v>
      </c>
      <c r="C34" s="29">
        <v>6</v>
      </c>
      <c r="D34" s="30">
        <f>SUM(D29:D33)</f>
        <v>169500</v>
      </c>
      <c r="E34" s="41">
        <f>SUM(E29:E33)</f>
        <v>10</v>
      </c>
      <c r="F34" s="42">
        <v>0.1234</v>
      </c>
      <c r="G34" s="22"/>
    </row>
    <row r="35" spans="1:7" ht="33.75" x14ac:dyDescent="0.5">
      <c r="A35" s="87">
        <v>7</v>
      </c>
      <c r="B35" s="90" t="s">
        <v>18</v>
      </c>
      <c r="C35" s="33" t="s">
        <v>112</v>
      </c>
      <c r="D35" s="50">
        <v>60000</v>
      </c>
      <c r="E35" s="38">
        <v>4</v>
      </c>
      <c r="F35" s="51"/>
      <c r="G35" s="22"/>
    </row>
    <row r="36" spans="1:7" ht="33.75" x14ac:dyDescent="0.5">
      <c r="A36" s="88"/>
      <c r="B36" s="91"/>
      <c r="C36" s="33" t="s">
        <v>113</v>
      </c>
      <c r="D36" s="50">
        <v>40000</v>
      </c>
      <c r="E36" s="38">
        <v>2</v>
      </c>
      <c r="F36" s="51"/>
      <c r="G36" s="22"/>
    </row>
    <row r="37" spans="1:7" ht="33.75" x14ac:dyDescent="0.5">
      <c r="A37" s="88"/>
      <c r="B37" s="91"/>
      <c r="C37" s="33" t="s">
        <v>114</v>
      </c>
      <c r="D37" s="50">
        <v>15000</v>
      </c>
      <c r="E37" s="38">
        <v>1</v>
      </c>
      <c r="F37" s="51"/>
      <c r="G37" s="22"/>
    </row>
    <row r="38" spans="1:7" ht="33.75" x14ac:dyDescent="0.5">
      <c r="A38" s="89"/>
      <c r="B38" s="39" t="s">
        <v>34</v>
      </c>
      <c r="C38" s="29">
        <v>3</v>
      </c>
      <c r="D38" s="52">
        <f>SUM(D35:D37)</f>
        <v>115000</v>
      </c>
      <c r="E38" s="53">
        <f>SUM(E35:E37)</f>
        <v>7</v>
      </c>
      <c r="F38" s="42">
        <v>4.2900000000000001E-2</v>
      </c>
      <c r="G38" s="22"/>
    </row>
    <row r="39" spans="1:7" ht="33.75" x14ac:dyDescent="0.5">
      <c r="A39" s="87">
        <v>8</v>
      </c>
      <c r="B39" s="90" t="s">
        <v>19</v>
      </c>
      <c r="C39" s="33" t="s">
        <v>19</v>
      </c>
      <c r="D39" s="50">
        <v>500000</v>
      </c>
      <c r="E39" s="38">
        <v>11</v>
      </c>
      <c r="F39" s="35"/>
      <c r="G39" s="22"/>
    </row>
    <row r="40" spans="1:7" ht="33.75" x14ac:dyDescent="0.5">
      <c r="A40" s="88"/>
      <c r="B40" s="91"/>
      <c r="C40" s="33" t="s">
        <v>115</v>
      </c>
      <c r="D40" s="50">
        <v>20600</v>
      </c>
      <c r="E40" s="38">
        <v>6</v>
      </c>
      <c r="F40" s="35"/>
      <c r="G40" s="22"/>
    </row>
    <row r="41" spans="1:7" ht="33.75" x14ac:dyDescent="0.5">
      <c r="A41" s="88"/>
      <c r="B41" s="91"/>
      <c r="C41" s="33" t="s">
        <v>116</v>
      </c>
      <c r="D41" s="50">
        <v>10000</v>
      </c>
      <c r="E41" s="38">
        <v>6</v>
      </c>
      <c r="F41" s="35"/>
      <c r="G41" s="22"/>
    </row>
    <row r="42" spans="1:7" ht="33.75" x14ac:dyDescent="0.5">
      <c r="A42" s="88"/>
      <c r="B42" s="91"/>
      <c r="C42" s="33" t="s">
        <v>117</v>
      </c>
      <c r="D42" s="50">
        <v>40000</v>
      </c>
      <c r="E42" s="38">
        <v>2</v>
      </c>
      <c r="F42" s="35"/>
      <c r="G42" s="22"/>
    </row>
    <row r="43" spans="1:7" ht="33.75" x14ac:dyDescent="0.5">
      <c r="A43" s="88"/>
      <c r="B43" s="91"/>
      <c r="C43" s="33" t="s">
        <v>118</v>
      </c>
      <c r="D43" s="50">
        <v>100000</v>
      </c>
      <c r="E43" s="38">
        <v>4</v>
      </c>
      <c r="F43" s="35"/>
      <c r="G43" s="22"/>
    </row>
    <row r="44" spans="1:7" ht="33.75" x14ac:dyDescent="0.5">
      <c r="A44" s="88"/>
      <c r="B44" s="91"/>
      <c r="C44" s="33" t="s">
        <v>119</v>
      </c>
      <c r="D44" s="50">
        <v>15000</v>
      </c>
      <c r="E44" s="38">
        <v>2</v>
      </c>
      <c r="F44" s="35"/>
      <c r="G44" s="22"/>
    </row>
    <row r="45" spans="1:7" ht="33.75" x14ac:dyDescent="0.5">
      <c r="A45" s="88"/>
      <c r="B45" s="91"/>
      <c r="C45" s="33" t="s">
        <v>120</v>
      </c>
      <c r="D45" s="50">
        <v>8000</v>
      </c>
      <c r="E45" s="38">
        <v>2</v>
      </c>
      <c r="F45" s="35"/>
      <c r="G45" s="22"/>
    </row>
    <row r="46" spans="1:7" ht="33.75" x14ac:dyDescent="0.5">
      <c r="A46" s="88"/>
      <c r="B46" s="91"/>
      <c r="C46" s="33" t="s">
        <v>121</v>
      </c>
      <c r="D46" s="50">
        <v>34189</v>
      </c>
      <c r="E46" s="38">
        <v>3</v>
      </c>
      <c r="F46" s="35"/>
      <c r="G46" s="22"/>
    </row>
    <row r="47" spans="1:7" ht="33.75" x14ac:dyDescent="0.5">
      <c r="A47" s="88"/>
      <c r="B47" s="91"/>
      <c r="C47" s="33" t="s">
        <v>122</v>
      </c>
      <c r="D47" s="50">
        <v>5000</v>
      </c>
      <c r="E47" s="38">
        <v>1</v>
      </c>
      <c r="F47" s="35"/>
      <c r="G47" s="22"/>
    </row>
    <row r="48" spans="1:7" ht="33.75" x14ac:dyDescent="0.5">
      <c r="A48" s="88"/>
      <c r="B48" s="91"/>
      <c r="C48" s="33" t="s">
        <v>123</v>
      </c>
      <c r="D48" s="50">
        <v>70000</v>
      </c>
      <c r="E48" s="38">
        <v>7</v>
      </c>
      <c r="F48" s="35"/>
      <c r="G48" s="22"/>
    </row>
    <row r="49" spans="1:7" ht="33.75" x14ac:dyDescent="0.5">
      <c r="A49" s="88"/>
      <c r="B49" s="92"/>
      <c r="C49" s="33" t="s">
        <v>124</v>
      </c>
      <c r="D49" s="50">
        <v>5000</v>
      </c>
      <c r="E49" s="38">
        <v>1</v>
      </c>
      <c r="F49" s="35"/>
      <c r="G49" s="22"/>
    </row>
    <row r="50" spans="1:7" ht="33.75" x14ac:dyDescent="0.5">
      <c r="A50" s="89"/>
      <c r="B50" s="39" t="s">
        <v>35</v>
      </c>
      <c r="C50" s="29">
        <v>11</v>
      </c>
      <c r="D50" s="52">
        <f>SUM(D39:D49)</f>
        <v>807789</v>
      </c>
      <c r="E50" s="53">
        <f>SUM(E39:E49)</f>
        <v>45</v>
      </c>
      <c r="F50" s="42">
        <v>0.27</v>
      </c>
      <c r="G50" s="22"/>
    </row>
    <row r="51" spans="1:7" ht="33.75" x14ac:dyDescent="0.5">
      <c r="A51" s="95" t="s">
        <v>55</v>
      </c>
      <c r="B51" s="90" t="s">
        <v>20</v>
      </c>
      <c r="C51" s="33" t="s">
        <v>125</v>
      </c>
      <c r="D51" s="50">
        <v>39052</v>
      </c>
      <c r="E51" s="38">
        <v>1</v>
      </c>
      <c r="F51" s="51"/>
      <c r="G51" s="22"/>
    </row>
    <row r="52" spans="1:7" ht="33.75" x14ac:dyDescent="0.5">
      <c r="A52" s="96"/>
      <c r="B52" s="91"/>
      <c r="C52" s="33" t="s">
        <v>126</v>
      </c>
      <c r="D52" s="50">
        <v>10000</v>
      </c>
      <c r="E52" s="38">
        <v>1</v>
      </c>
      <c r="F52" s="51"/>
      <c r="G52" s="22"/>
    </row>
    <row r="53" spans="1:7" ht="33.75" x14ac:dyDescent="0.5">
      <c r="A53" s="96"/>
      <c r="B53" s="91"/>
      <c r="C53" s="33" t="s">
        <v>127</v>
      </c>
      <c r="D53" s="50">
        <v>8000</v>
      </c>
      <c r="E53" s="38">
        <v>1</v>
      </c>
      <c r="F53" s="51"/>
      <c r="G53" s="22"/>
    </row>
    <row r="54" spans="1:7" ht="33.75" x14ac:dyDescent="0.5">
      <c r="A54" s="96"/>
      <c r="B54" s="91"/>
      <c r="C54" s="33" t="s">
        <v>128</v>
      </c>
      <c r="D54" s="50">
        <v>20000</v>
      </c>
      <c r="E54" s="38">
        <v>2</v>
      </c>
      <c r="F54" s="51"/>
      <c r="G54" s="22"/>
    </row>
    <row r="55" spans="1:7" ht="33.75" x14ac:dyDescent="0.5">
      <c r="A55" s="96"/>
      <c r="B55" s="91"/>
      <c r="C55" s="38" t="s">
        <v>129</v>
      </c>
      <c r="D55" s="50">
        <v>3000</v>
      </c>
      <c r="E55" s="38">
        <v>1</v>
      </c>
      <c r="F55" s="51"/>
      <c r="G55" s="22"/>
    </row>
    <row r="56" spans="1:7" ht="33.75" x14ac:dyDescent="0.5">
      <c r="A56" s="96"/>
      <c r="B56" s="91"/>
      <c r="C56" s="38" t="s">
        <v>130</v>
      </c>
      <c r="D56" s="50">
        <v>20000</v>
      </c>
      <c r="E56" s="38">
        <v>1</v>
      </c>
      <c r="F56" s="51"/>
      <c r="G56" s="22"/>
    </row>
    <row r="57" spans="1:7" ht="33.75" x14ac:dyDescent="0.5">
      <c r="A57" s="96"/>
      <c r="B57" s="91"/>
      <c r="C57" s="38" t="s">
        <v>131</v>
      </c>
      <c r="D57" s="50">
        <v>43298.55</v>
      </c>
      <c r="E57" s="38">
        <v>3</v>
      </c>
      <c r="F57" s="51"/>
      <c r="G57" s="22"/>
    </row>
    <row r="58" spans="1:7" ht="33.75" x14ac:dyDescent="0.5">
      <c r="A58" s="96"/>
      <c r="B58" s="92"/>
      <c r="C58" s="38" t="s">
        <v>132</v>
      </c>
      <c r="D58" s="50">
        <v>5000</v>
      </c>
      <c r="E58" s="38">
        <v>1</v>
      </c>
      <c r="F58" s="51"/>
      <c r="G58" s="22"/>
    </row>
    <row r="59" spans="1:7" ht="33.75" x14ac:dyDescent="0.5">
      <c r="A59" s="97"/>
      <c r="B59" s="39" t="s">
        <v>59</v>
      </c>
      <c r="C59" s="29">
        <v>8</v>
      </c>
      <c r="D59" s="52">
        <f>SUM(D51:D58)</f>
        <v>148350.54999999999</v>
      </c>
      <c r="E59" s="53">
        <f>SUM(E51:E58)</f>
        <v>11</v>
      </c>
      <c r="F59" s="42">
        <v>3.5999999999999997E-2</v>
      </c>
      <c r="G59" s="22"/>
    </row>
    <row r="60" spans="1:7" ht="33.75" x14ac:dyDescent="0.5">
      <c r="A60" s="87">
        <v>10</v>
      </c>
      <c r="B60" s="90" t="s">
        <v>222</v>
      </c>
      <c r="C60" s="33" t="s">
        <v>223</v>
      </c>
      <c r="D60" s="50">
        <v>156289.68</v>
      </c>
      <c r="E60" s="38">
        <v>7</v>
      </c>
      <c r="F60" s="42"/>
      <c r="G60" s="22"/>
    </row>
    <row r="61" spans="1:7" ht="33.75" x14ac:dyDescent="0.5">
      <c r="A61" s="88"/>
      <c r="B61" s="91"/>
      <c r="C61" s="33" t="s">
        <v>224</v>
      </c>
      <c r="D61" s="50">
        <v>12300</v>
      </c>
      <c r="E61" s="38">
        <v>2</v>
      </c>
      <c r="F61" s="42"/>
      <c r="G61" s="22"/>
    </row>
    <row r="62" spans="1:7" ht="33.75" x14ac:dyDescent="0.5">
      <c r="A62" s="88"/>
      <c r="B62" s="91"/>
      <c r="C62" s="33" t="s">
        <v>225</v>
      </c>
      <c r="D62" s="50">
        <v>25000</v>
      </c>
      <c r="E62" s="38">
        <v>1</v>
      </c>
      <c r="F62" s="42"/>
      <c r="G62" s="22"/>
    </row>
    <row r="63" spans="1:7" ht="33.75" x14ac:dyDescent="0.5">
      <c r="A63" s="88"/>
      <c r="B63" s="91"/>
      <c r="C63" s="33" t="s">
        <v>226</v>
      </c>
      <c r="D63" s="50">
        <v>1000</v>
      </c>
      <c r="E63" s="38">
        <v>1</v>
      </c>
      <c r="F63" s="42"/>
      <c r="G63" s="22"/>
    </row>
    <row r="64" spans="1:7" ht="33.75" x14ac:dyDescent="0.5">
      <c r="A64" s="89"/>
      <c r="B64" s="91"/>
      <c r="C64" s="33" t="s">
        <v>227</v>
      </c>
      <c r="D64" s="50">
        <v>25000</v>
      </c>
      <c r="E64" s="38">
        <v>1</v>
      </c>
      <c r="F64" s="42"/>
      <c r="G64" s="22"/>
    </row>
    <row r="65" spans="1:7" ht="33.75" x14ac:dyDescent="0.5">
      <c r="A65" s="33">
        <v>10</v>
      </c>
      <c r="B65" s="45" t="s">
        <v>36</v>
      </c>
      <c r="C65" s="46">
        <v>5</v>
      </c>
      <c r="D65" s="49">
        <f>SUM(D60:D64)</f>
        <v>219589.68</v>
      </c>
      <c r="E65" s="53">
        <f>SUM(E60:E64)</f>
        <v>12</v>
      </c>
      <c r="F65" s="42">
        <v>0.05</v>
      </c>
      <c r="G65" s="22"/>
    </row>
    <row r="66" spans="1:7" ht="33.75" x14ac:dyDescent="0.5">
      <c r="A66" s="87">
        <v>11</v>
      </c>
      <c r="B66" s="98" t="s">
        <v>241</v>
      </c>
      <c r="C66" s="43" t="s">
        <v>71</v>
      </c>
      <c r="D66" s="44">
        <v>485000</v>
      </c>
      <c r="E66" s="55">
        <v>27</v>
      </c>
      <c r="F66" s="35"/>
      <c r="G66" s="23"/>
    </row>
    <row r="67" spans="1:7" ht="33.75" x14ac:dyDescent="0.5">
      <c r="A67" s="88"/>
      <c r="B67" s="99"/>
      <c r="C67" s="43" t="s">
        <v>228</v>
      </c>
      <c r="D67" s="44">
        <v>150000</v>
      </c>
      <c r="E67" s="55">
        <v>8</v>
      </c>
      <c r="F67" s="35"/>
      <c r="G67" s="22"/>
    </row>
    <row r="68" spans="1:7" ht="33.75" x14ac:dyDescent="0.5">
      <c r="A68" s="88"/>
      <c r="B68" s="99"/>
      <c r="C68" s="43" t="s">
        <v>72</v>
      </c>
      <c r="D68" s="44">
        <v>110000</v>
      </c>
      <c r="E68" s="55">
        <v>5</v>
      </c>
      <c r="F68" s="35"/>
      <c r="G68" s="22"/>
    </row>
    <row r="69" spans="1:7" ht="33.75" x14ac:dyDescent="0.5">
      <c r="A69" s="88"/>
      <c r="B69" s="99"/>
      <c r="C69" s="43" t="s">
        <v>73</v>
      </c>
      <c r="D69" s="44">
        <v>10000</v>
      </c>
      <c r="E69" s="55">
        <v>1</v>
      </c>
      <c r="F69" s="35"/>
      <c r="G69" s="22"/>
    </row>
    <row r="70" spans="1:7" ht="33.75" x14ac:dyDescent="0.5">
      <c r="A70" s="88"/>
      <c r="B70" s="99"/>
      <c r="C70" s="43" t="s">
        <v>74</v>
      </c>
      <c r="D70" s="44">
        <v>19648</v>
      </c>
      <c r="E70" s="55">
        <v>2</v>
      </c>
      <c r="F70" s="35"/>
      <c r="G70" s="22"/>
    </row>
    <row r="71" spans="1:7" ht="33.75" x14ac:dyDescent="0.5">
      <c r="A71" s="88"/>
      <c r="B71" s="99"/>
      <c r="C71" s="43" t="s">
        <v>229</v>
      </c>
      <c r="D71" s="44">
        <v>40000</v>
      </c>
      <c r="E71" s="55">
        <v>2</v>
      </c>
      <c r="F71" s="35"/>
      <c r="G71" s="22"/>
    </row>
    <row r="72" spans="1:7" ht="33.75" x14ac:dyDescent="0.5">
      <c r="A72" s="88"/>
      <c r="B72" s="99"/>
      <c r="C72" s="43" t="s">
        <v>230</v>
      </c>
      <c r="D72" s="44">
        <v>16000</v>
      </c>
      <c r="E72" s="55">
        <v>1</v>
      </c>
      <c r="F72" s="35"/>
      <c r="G72" s="22"/>
    </row>
    <row r="73" spans="1:7" ht="33.75" x14ac:dyDescent="0.5">
      <c r="A73" s="88"/>
      <c r="B73" s="99"/>
      <c r="C73" s="43" t="s">
        <v>231</v>
      </c>
      <c r="D73" s="44">
        <v>42000</v>
      </c>
      <c r="E73" s="55">
        <v>3</v>
      </c>
      <c r="F73" s="35"/>
      <c r="G73" s="22"/>
    </row>
    <row r="74" spans="1:7" ht="33.75" x14ac:dyDescent="0.5">
      <c r="A74" s="88"/>
      <c r="B74" s="99"/>
      <c r="C74" s="43" t="s">
        <v>75</v>
      </c>
      <c r="D74" s="44">
        <v>20000</v>
      </c>
      <c r="E74" s="55">
        <v>1</v>
      </c>
      <c r="F74" s="35"/>
      <c r="G74" s="22"/>
    </row>
    <row r="75" spans="1:7" ht="33.75" x14ac:dyDescent="0.5">
      <c r="A75" s="88"/>
      <c r="B75" s="99"/>
      <c r="C75" s="43" t="s">
        <v>232</v>
      </c>
      <c r="D75" s="44">
        <v>20000</v>
      </c>
      <c r="E75" s="55">
        <v>1</v>
      </c>
      <c r="F75" s="35"/>
      <c r="G75" s="22"/>
    </row>
    <row r="76" spans="1:7" ht="33.75" x14ac:dyDescent="0.5">
      <c r="A76" s="88"/>
      <c r="B76" s="99"/>
      <c r="C76" s="43" t="s">
        <v>76</v>
      </c>
      <c r="D76" s="44">
        <v>25200</v>
      </c>
      <c r="E76" s="55">
        <v>2</v>
      </c>
      <c r="F76" s="35"/>
      <c r="G76" s="22"/>
    </row>
    <row r="77" spans="1:7" ht="33.75" x14ac:dyDescent="0.5">
      <c r="A77" s="88"/>
      <c r="B77" s="99"/>
      <c r="C77" s="43" t="s">
        <v>77</v>
      </c>
      <c r="D77" s="44">
        <v>17280</v>
      </c>
      <c r="E77" s="55">
        <v>1</v>
      </c>
      <c r="F77" s="35"/>
      <c r="G77" s="22"/>
    </row>
    <row r="78" spans="1:7" ht="33.75" x14ac:dyDescent="0.5">
      <c r="A78" s="88"/>
      <c r="B78" s="99"/>
      <c r="C78" s="43" t="s">
        <v>78</v>
      </c>
      <c r="D78" s="44">
        <v>20000</v>
      </c>
      <c r="E78" s="55">
        <v>1</v>
      </c>
      <c r="F78" s="35"/>
      <c r="G78" s="22"/>
    </row>
    <row r="79" spans="1:7" ht="33.75" x14ac:dyDescent="0.5">
      <c r="A79" s="88"/>
      <c r="B79" s="99"/>
      <c r="C79" s="43" t="s">
        <v>79</v>
      </c>
      <c r="D79" s="44">
        <v>11400</v>
      </c>
      <c r="E79" s="55">
        <v>2</v>
      </c>
      <c r="F79" s="35"/>
      <c r="G79" s="22"/>
    </row>
    <row r="80" spans="1:7" ht="33.75" x14ac:dyDescent="0.5">
      <c r="A80" s="88"/>
      <c r="B80" s="99"/>
      <c r="C80" s="43" t="s">
        <v>80</v>
      </c>
      <c r="D80" s="44">
        <v>10000</v>
      </c>
      <c r="E80" s="55">
        <v>1</v>
      </c>
      <c r="F80" s="35"/>
      <c r="G80" s="22"/>
    </row>
    <row r="81" spans="1:7" ht="33.75" x14ac:dyDescent="0.5">
      <c r="A81" s="88"/>
      <c r="B81" s="99"/>
      <c r="C81" s="43" t="s">
        <v>81</v>
      </c>
      <c r="D81" s="44">
        <v>59499</v>
      </c>
      <c r="E81" s="55">
        <v>3</v>
      </c>
      <c r="F81" s="35"/>
      <c r="G81" s="22"/>
    </row>
    <row r="82" spans="1:7" ht="33.75" x14ac:dyDescent="0.5">
      <c r="A82" s="88"/>
      <c r="B82" s="99"/>
      <c r="C82" s="43" t="s">
        <v>82</v>
      </c>
      <c r="D82" s="44">
        <v>18400</v>
      </c>
      <c r="E82" s="55">
        <v>1</v>
      </c>
      <c r="F82" s="35"/>
      <c r="G82" s="22"/>
    </row>
    <row r="83" spans="1:7" ht="33.75" x14ac:dyDescent="0.5">
      <c r="A83" s="88"/>
      <c r="B83" s="99"/>
      <c r="C83" s="43" t="s">
        <v>83</v>
      </c>
      <c r="D83" s="44">
        <v>10000</v>
      </c>
      <c r="E83" s="55">
        <v>1</v>
      </c>
      <c r="F83" s="35"/>
      <c r="G83" s="22"/>
    </row>
    <row r="84" spans="1:7" ht="33.75" x14ac:dyDescent="0.5">
      <c r="A84" s="88"/>
      <c r="B84" s="99"/>
      <c r="C84" s="43" t="s">
        <v>84</v>
      </c>
      <c r="D84" s="44">
        <v>48445</v>
      </c>
      <c r="E84" s="55">
        <v>3</v>
      </c>
      <c r="F84" s="35"/>
      <c r="G84" s="22"/>
    </row>
    <row r="85" spans="1:7" ht="33.75" x14ac:dyDescent="0.5">
      <c r="A85" s="88"/>
      <c r="B85" s="99"/>
      <c r="C85" s="43" t="s">
        <v>85</v>
      </c>
      <c r="D85" s="44">
        <v>20000</v>
      </c>
      <c r="E85" s="55">
        <v>1</v>
      </c>
      <c r="F85" s="35"/>
      <c r="G85" s="22"/>
    </row>
    <row r="86" spans="1:7" ht="33.75" x14ac:dyDescent="0.5">
      <c r="A86" s="88"/>
      <c r="B86" s="99"/>
      <c r="C86" s="43" t="s">
        <v>86</v>
      </c>
      <c r="D86" s="44">
        <v>20000</v>
      </c>
      <c r="E86" s="55">
        <v>1</v>
      </c>
      <c r="F86" s="35"/>
      <c r="G86" s="22"/>
    </row>
    <row r="87" spans="1:7" ht="33.75" x14ac:dyDescent="0.5">
      <c r="A87" s="88"/>
      <c r="B87" s="99"/>
      <c r="C87" s="43" t="s">
        <v>87</v>
      </c>
      <c r="D87" s="44">
        <v>4800</v>
      </c>
      <c r="E87" s="55">
        <v>1</v>
      </c>
      <c r="F87" s="35"/>
      <c r="G87" s="22"/>
    </row>
    <row r="88" spans="1:7" ht="33.75" x14ac:dyDescent="0.5">
      <c r="A88" s="88"/>
      <c r="B88" s="99"/>
      <c r="C88" s="43" t="s">
        <v>88</v>
      </c>
      <c r="D88" s="44">
        <v>6400</v>
      </c>
      <c r="E88" s="55">
        <v>1</v>
      </c>
      <c r="F88" s="35"/>
      <c r="G88" s="22"/>
    </row>
    <row r="89" spans="1:7" ht="33.75" x14ac:dyDescent="0.5">
      <c r="A89" s="88"/>
      <c r="B89" s="99"/>
      <c r="C89" s="43" t="s">
        <v>89</v>
      </c>
      <c r="D89" s="44">
        <v>54476</v>
      </c>
      <c r="E89" s="55">
        <v>5</v>
      </c>
      <c r="F89" s="35"/>
      <c r="G89" s="22"/>
    </row>
    <row r="90" spans="1:7" ht="33.75" x14ac:dyDescent="0.5">
      <c r="A90" s="88"/>
      <c r="B90" s="99"/>
      <c r="C90" s="43" t="s">
        <v>90</v>
      </c>
      <c r="D90" s="44">
        <v>3800</v>
      </c>
      <c r="E90" s="55">
        <v>1</v>
      </c>
      <c r="F90" s="35"/>
      <c r="G90" s="22"/>
    </row>
    <row r="91" spans="1:7" ht="33.75" x14ac:dyDescent="0.5">
      <c r="A91" s="88"/>
      <c r="B91" s="99"/>
      <c r="C91" s="43" t="s">
        <v>91</v>
      </c>
      <c r="D91" s="44">
        <v>7200</v>
      </c>
      <c r="E91" s="55">
        <v>1</v>
      </c>
      <c r="F91" s="35"/>
      <c r="G91" s="22"/>
    </row>
    <row r="92" spans="1:7" ht="33.75" x14ac:dyDescent="0.5">
      <c r="A92" s="88"/>
      <c r="B92" s="99"/>
      <c r="C92" s="43" t="s">
        <v>92</v>
      </c>
      <c r="D92" s="44">
        <v>30000</v>
      </c>
      <c r="E92" s="55">
        <v>2</v>
      </c>
      <c r="F92" s="35"/>
      <c r="G92" s="22"/>
    </row>
    <row r="93" spans="1:7" ht="33.75" x14ac:dyDescent="0.5">
      <c r="A93" s="88"/>
      <c r="B93" s="99"/>
      <c r="C93" s="43" t="s">
        <v>93</v>
      </c>
      <c r="D93" s="44">
        <v>2500</v>
      </c>
      <c r="E93" s="55">
        <v>1</v>
      </c>
      <c r="F93" s="35"/>
      <c r="G93" s="22"/>
    </row>
    <row r="94" spans="1:7" ht="33.75" x14ac:dyDescent="0.5">
      <c r="A94" s="88"/>
      <c r="B94" s="99"/>
      <c r="C94" s="43" t="s">
        <v>233</v>
      </c>
      <c r="D94" s="44">
        <v>48400</v>
      </c>
      <c r="E94" s="55">
        <v>3</v>
      </c>
      <c r="F94" s="35"/>
      <c r="G94" s="22"/>
    </row>
    <row r="95" spans="1:7" ht="33.75" x14ac:dyDescent="0.5">
      <c r="A95" s="88"/>
      <c r="B95" s="99"/>
      <c r="C95" s="43" t="s">
        <v>94</v>
      </c>
      <c r="D95" s="44">
        <v>63800</v>
      </c>
      <c r="E95" s="55">
        <v>6</v>
      </c>
      <c r="F95" s="35"/>
      <c r="G95" s="22"/>
    </row>
    <row r="96" spans="1:7" ht="33.75" x14ac:dyDescent="0.5">
      <c r="A96" s="88"/>
      <c r="B96" s="99"/>
      <c r="C96" s="43" t="s">
        <v>238</v>
      </c>
      <c r="D96" s="44">
        <v>61600</v>
      </c>
      <c r="E96" s="55">
        <v>3</v>
      </c>
      <c r="F96" s="35"/>
      <c r="G96" s="22"/>
    </row>
    <row r="97" spans="1:7" ht="33.75" x14ac:dyDescent="0.5">
      <c r="A97" s="88"/>
      <c r="B97" s="99"/>
      <c r="C97" s="43" t="s">
        <v>236</v>
      </c>
      <c r="D97" s="44">
        <v>84000</v>
      </c>
      <c r="E97" s="55">
        <v>2</v>
      </c>
      <c r="F97" s="35"/>
      <c r="G97" s="22"/>
    </row>
    <row r="98" spans="1:7" ht="33.75" x14ac:dyDescent="0.5">
      <c r="A98" s="88"/>
      <c r="B98" s="99"/>
      <c r="C98" s="43" t="s">
        <v>235</v>
      </c>
      <c r="D98" s="44">
        <v>19960</v>
      </c>
      <c r="E98" s="55">
        <v>1</v>
      </c>
      <c r="F98" s="35"/>
      <c r="G98" s="22"/>
    </row>
    <row r="99" spans="1:7" ht="33.75" x14ac:dyDescent="0.5">
      <c r="A99" s="88"/>
      <c r="B99" s="99"/>
      <c r="C99" s="43" t="s">
        <v>234</v>
      </c>
      <c r="D99" s="44">
        <v>26325</v>
      </c>
      <c r="E99" s="55">
        <v>2</v>
      </c>
      <c r="F99" s="35"/>
      <c r="G99" s="22"/>
    </row>
    <row r="100" spans="1:7" ht="33.75" x14ac:dyDescent="0.5">
      <c r="A100" s="88"/>
      <c r="B100" s="99"/>
      <c r="C100" s="43" t="s">
        <v>95</v>
      </c>
      <c r="D100" s="44">
        <v>40000</v>
      </c>
      <c r="E100" s="55">
        <v>2</v>
      </c>
      <c r="F100" s="35"/>
      <c r="G100" s="22"/>
    </row>
    <row r="101" spans="1:7" ht="33.75" x14ac:dyDescent="0.5">
      <c r="A101" s="88"/>
      <c r="B101" s="99"/>
      <c r="C101" s="43" t="s">
        <v>96</v>
      </c>
      <c r="D101" s="44">
        <v>23486</v>
      </c>
      <c r="E101" s="55">
        <v>3</v>
      </c>
      <c r="F101" s="35"/>
      <c r="G101" s="22"/>
    </row>
    <row r="102" spans="1:7" ht="33.75" x14ac:dyDescent="0.5">
      <c r="A102" s="88"/>
      <c r="B102" s="99"/>
      <c r="C102" s="43" t="s">
        <v>237</v>
      </c>
      <c r="D102" s="44">
        <v>62000</v>
      </c>
      <c r="E102" s="55">
        <v>4</v>
      </c>
      <c r="F102" s="35"/>
      <c r="G102" s="22"/>
    </row>
    <row r="103" spans="1:7" ht="33.75" x14ac:dyDescent="0.5">
      <c r="A103" s="89"/>
      <c r="B103" s="45" t="s">
        <v>37</v>
      </c>
      <c r="C103" s="46">
        <v>37</v>
      </c>
      <c r="D103" s="52">
        <f>SUM(D66:D102)</f>
        <v>1711619</v>
      </c>
      <c r="E103" s="48">
        <f>SUM(E66:E102)</f>
        <v>106</v>
      </c>
      <c r="F103" s="42">
        <v>0.23499999999999999</v>
      </c>
      <c r="G103" s="22"/>
    </row>
    <row r="104" spans="1:7" ht="33.75" x14ac:dyDescent="0.5">
      <c r="A104" s="87">
        <v>12</v>
      </c>
      <c r="B104" s="90" t="s">
        <v>8</v>
      </c>
      <c r="C104" s="38" t="s">
        <v>206</v>
      </c>
      <c r="D104" s="50">
        <v>8000</v>
      </c>
      <c r="E104" s="38">
        <v>1</v>
      </c>
      <c r="F104" s="35"/>
      <c r="G104" s="22"/>
    </row>
    <row r="105" spans="1:7" ht="33.75" x14ac:dyDescent="0.5">
      <c r="A105" s="88"/>
      <c r="B105" s="91"/>
      <c r="C105" s="38" t="s">
        <v>207</v>
      </c>
      <c r="D105" s="50">
        <v>1000</v>
      </c>
      <c r="E105" s="38">
        <v>1</v>
      </c>
      <c r="F105" s="35"/>
      <c r="G105" s="22"/>
    </row>
    <row r="106" spans="1:7" ht="33.75" x14ac:dyDescent="0.5">
      <c r="A106" s="88"/>
      <c r="B106" s="91"/>
      <c r="C106" s="38" t="s">
        <v>208</v>
      </c>
      <c r="D106" s="50">
        <v>1500</v>
      </c>
      <c r="E106" s="38">
        <v>1</v>
      </c>
      <c r="F106" s="35"/>
      <c r="G106" s="22"/>
    </row>
    <row r="107" spans="1:7" ht="33.75" x14ac:dyDescent="0.5">
      <c r="A107" s="88"/>
      <c r="B107" s="91"/>
      <c r="C107" s="38" t="s">
        <v>209</v>
      </c>
      <c r="D107" s="50">
        <v>19500</v>
      </c>
      <c r="E107" s="38">
        <v>1</v>
      </c>
      <c r="F107" s="35"/>
      <c r="G107" s="22"/>
    </row>
    <row r="108" spans="1:7" ht="33.75" x14ac:dyDescent="0.5">
      <c r="A108" s="88"/>
      <c r="B108" s="91"/>
      <c r="C108" s="38" t="s">
        <v>210</v>
      </c>
      <c r="D108" s="50">
        <v>295350</v>
      </c>
      <c r="E108" s="38">
        <v>4</v>
      </c>
      <c r="F108" s="35"/>
      <c r="G108" s="22"/>
    </row>
    <row r="109" spans="1:7" ht="33.75" x14ac:dyDescent="0.5">
      <c r="A109" s="88"/>
      <c r="B109" s="91"/>
      <c r="C109" s="38" t="s">
        <v>211</v>
      </c>
      <c r="D109" s="50">
        <v>7000</v>
      </c>
      <c r="E109" s="38">
        <v>1</v>
      </c>
      <c r="F109" s="35"/>
      <c r="G109" s="22"/>
    </row>
    <row r="110" spans="1:7" ht="33.75" x14ac:dyDescent="0.5">
      <c r="A110" s="88"/>
      <c r="B110" s="91"/>
      <c r="C110" s="38" t="s">
        <v>212</v>
      </c>
      <c r="D110" s="50">
        <v>20000</v>
      </c>
      <c r="E110" s="38">
        <v>1</v>
      </c>
      <c r="F110" s="35"/>
      <c r="G110" s="22"/>
    </row>
    <row r="111" spans="1:7" ht="33.75" x14ac:dyDescent="0.5">
      <c r="A111" s="88"/>
      <c r="B111" s="91"/>
      <c r="C111" s="38" t="s">
        <v>216</v>
      </c>
      <c r="D111" s="50">
        <v>10000</v>
      </c>
      <c r="E111" s="38">
        <v>1</v>
      </c>
      <c r="F111" s="35"/>
      <c r="G111" s="22"/>
    </row>
    <row r="112" spans="1:7" ht="33.75" x14ac:dyDescent="0.5">
      <c r="A112" s="88"/>
      <c r="B112" s="91"/>
      <c r="C112" s="38" t="s">
        <v>217</v>
      </c>
      <c r="D112" s="50">
        <v>1000</v>
      </c>
      <c r="E112" s="38">
        <v>1</v>
      </c>
      <c r="F112" s="35"/>
      <c r="G112" s="22"/>
    </row>
    <row r="113" spans="1:7" ht="33.75" x14ac:dyDescent="0.5">
      <c r="A113" s="88"/>
      <c r="B113" s="91"/>
      <c r="C113" s="38" t="s">
        <v>213</v>
      </c>
      <c r="D113" s="50">
        <v>30000</v>
      </c>
      <c r="E113" s="38">
        <v>1</v>
      </c>
      <c r="F113" s="35"/>
      <c r="G113" s="22"/>
    </row>
    <row r="114" spans="1:7" ht="33.75" x14ac:dyDescent="0.5">
      <c r="A114" s="88"/>
      <c r="B114" s="91"/>
      <c r="C114" s="37" t="s">
        <v>214</v>
      </c>
      <c r="D114" s="50">
        <v>1000</v>
      </c>
      <c r="E114" s="38">
        <v>1</v>
      </c>
      <c r="F114" s="35"/>
      <c r="G114" s="22"/>
    </row>
    <row r="115" spans="1:7" ht="33.75" x14ac:dyDescent="0.5">
      <c r="A115" s="88"/>
      <c r="B115" s="92"/>
      <c r="C115" s="38" t="s">
        <v>215</v>
      </c>
      <c r="D115" s="50">
        <v>5000</v>
      </c>
      <c r="E115" s="38">
        <v>1</v>
      </c>
      <c r="F115" s="35"/>
      <c r="G115" s="22"/>
    </row>
    <row r="116" spans="1:7" ht="33.75" x14ac:dyDescent="0.5">
      <c r="A116" s="89"/>
      <c r="B116" s="56" t="s">
        <v>38</v>
      </c>
      <c r="C116" s="53">
        <v>12</v>
      </c>
      <c r="D116" s="52">
        <f>SUM(D104:D115)</f>
        <v>399350</v>
      </c>
      <c r="E116" s="48">
        <f>SUM(E104:E115)</f>
        <v>15</v>
      </c>
      <c r="F116" s="42">
        <v>0.14560000000000001</v>
      </c>
      <c r="G116" s="22"/>
    </row>
    <row r="117" spans="1:7" ht="33.75" x14ac:dyDescent="0.5">
      <c r="A117" s="87">
        <v>13</v>
      </c>
      <c r="B117" s="90" t="s">
        <v>242</v>
      </c>
      <c r="C117" s="33" t="s">
        <v>133</v>
      </c>
      <c r="D117" s="34">
        <v>15000</v>
      </c>
      <c r="E117" s="33">
        <v>1</v>
      </c>
      <c r="F117" s="35"/>
      <c r="G117" s="22"/>
    </row>
    <row r="118" spans="1:7" ht="33.75" x14ac:dyDescent="0.5">
      <c r="A118" s="88"/>
      <c r="B118" s="91"/>
      <c r="C118" s="33" t="s">
        <v>134</v>
      </c>
      <c r="D118" s="34">
        <v>50000</v>
      </c>
      <c r="E118" s="33">
        <v>5</v>
      </c>
      <c r="F118" s="35"/>
      <c r="G118" s="22"/>
    </row>
    <row r="119" spans="1:7" ht="33.75" x14ac:dyDescent="0.5">
      <c r="A119" s="88"/>
      <c r="B119" s="91"/>
      <c r="C119" s="33" t="s">
        <v>135</v>
      </c>
      <c r="D119" s="34">
        <v>10000</v>
      </c>
      <c r="E119" s="33">
        <v>1</v>
      </c>
      <c r="F119" s="35"/>
      <c r="G119" s="22"/>
    </row>
    <row r="120" spans="1:7" ht="33.75" x14ac:dyDescent="0.5">
      <c r="A120" s="88"/>
      <c r="B120" s="91"/>
      <c r="C120" s="33" t="s">
        <v>136</v>
      </c>
      <c r="D120" s="34">
        <v>29000</v>
      </c>
      <c r="E120" s="33">
        <v>5</v>
      </c>
      <c r="F120" s="35"/>
      <c r="G120" s="22"/>
    </row>
    <row r="121" spans="1:7" ht="33.75" x14ac:dyDescent="0.5">
      <c r="A121" s="88"/>
      <c r="B121" s="91"/>
      <c r="C121" s="33" t="s">
        <v>262</v>
      </c>
      <c r="D121" s="34">
        <v>5000</v>
      </c>
      <c r="E121" s="33">
        <v>1</v>
      </c>
      <c r="F121" s="35"/>
      <c r="G121" s="22"/>
    </row>
    <row r="122" spans="1:7" ht="33.75" x14ac:dyDescent="0.5">
      <c r="A122" s="88"/>
      <c r="B122" s="91"/>
      <c r="C122" s="33" t="s">
        <v>137</v>
      </c>
      <c r="D122" s="34">
        <v>6000</v>
      </c>
      <c r="E122" s="33">
        <v>1</v>
      </c>
      <c r="F122" s="35"/>
      <c r="G122" s="22"/>
    </row>
    <row r="123" spans="1:7" ht="33.75" x14ac:dyDescent="0.5">
      <c r="A123" s="88"/>
      <c r="B123" s="91"/>
      <c r="C123" s="33" t="s">
        <v>263</v>
      </c>
      <c r="D123" s="34">
        <v>3000</v>
      </c>
      <c r="E123" s="33">
        <v>1</v>
      </c>
      <c r="F123" s="35"/>
      <c r="G123" s="22"/>
    </row>
    <row r="124" spans="1:7" ht="33.75" x14ac:dyDescent="0.5">
      <c r="A124" s="88"/>
      <c r="B124" s="91"/>
      <c r="C124" s="33" t="s">
        <v>141</v>
      </c>
      <c r="D124" s="34">
        <v>14950</v>
      </c>
      <c r="E124" s="33">
        <v>9</v>
      </c>
      <c r="F124" s="35"/>
      <c r="G124" s="22"/>
    </row>
    <row r="125" spans="1:7" ht="33.75" x14ac:dyDescent="0.5">
      <c r="A125" s="88"/>
      <c r="B125" s="91"/>
      <c r="C125" s="33" t="s">
        <v>138</v>
      </c>
      <c r="D125" s="34">
        <v>33400</v>
      </c>
      <c r="E125" s="33">
        <v>29</v>
      </c>
      <c r="F125" s="35"/>
      <c r="G125" s="22"/>
    </row>
    <row r="126" spans="1:7" ht="33.75" x14ac:dyDescent="0.5">
      <c r="A126" s="88"/>
      <c r="B126" s="91"/>
      <c r="C126" s="33" t="s">
        <v>139</v>
      </c>
      <c r="D126" s="34">
        <v>1000</v>
      </c>
      <c r="E126" s="33">
        <v>1</v>
      </c>
      <c r="F126" s="35"/>
      <c r="G126" s="22"/>
    </row>
    <row r="127" spans="1:7" ht="33.75" x14ac:dyDescent="0.5">
      <c r="A127" s="88"/>
      <c r="B127" s="91"/>
      <c r="C127" s="33" t="s">
        <v>140</v>
      </c>
      <c r="D127" s="34">
        <v>505772</v>
      </c>
      <c r="E127" s="33">
        <v>14</v>
      </c>
      <c r="F127" s="35"/>
      <c r="G127" s="22"/>
    </row>
    <row r="128" spans="1:7" ht="33.75" x14ac:dyDescent="0.5">
      <c r="A128" s="89"/>
      <c r="B128" s="39" t="s">
        <v>60</v>
      </c>
      <c r="C128" s="53">
        <v>11</v>
      </c>
      <c r="D128" s="52">
        <f>SUM(D117:D127)</f>
        <v>673122</v>
      </c>
      <c r="E128" s="29">
        <f>SUM(E117:E127)</f>
        <v>68</v>
      </c>
      <c r="F128" s="42">
        <v>0.81920000000000004</v>
      </c>
      <c r="G128" s="22"/>
    </row>
    <row r="129" spans="1:7" ht="33.75" x14ac:dyDescent="0.5">
      <c r="A129" s="87">
        <v>14</v>
      </c>
      <c r="B129" s="90" t="s">
        <v>22</v>
      </c>
      <c r="C129" s="33" t="s">
        <v>150</v>
      </c>
      <c r="D129" s="50">
        <v>139456</v>
      </c>
      <c r="E129" s="38">
        <v>5</v>
      </c>
      <c r="F129" s="35"/>
      <c r="G129" s="22"/>
    </row>
    <row r="130" spans="1:7" ht="33.75" x14ac:dyDescent="0.5">
      <c r="A130" s="88"/>
      <c r="B130" s="91"/>
      <c r="C130" s="33" t="s">
        <v>151</v>
      </c>
      <c r="D130" s="50">
        <v>100000</v>
      </c>
      <c r="E130" s="38">
        <v>3</v>
      </c>
      <c r="F130" s="35"/>
      <c r="G130" s="22"/>
    </row>
    <row r="131" spans="1:7" ht="33.75" x14ac:dyDescent="0.5">
      <c r="A131" s="88"/>
      <c r="B131" s="91"/>
      <c r="C131" s="33" t="s">
        <v>152</v>
      </c>
      <c r="D131" s="50">
        <v>8000</v>
      </c>
      <c r="E131" s="38">
        <v>1</v>
      </c>
      <c r="F131" s="35"/>
      <c r="G131" s="22"/>
    </row>
    <row r="132" spans="1:7" ht="33.75" x14ac:dyDescent="0.5">
      <c r="A132" s="88"/>
      <c r="B132" s="92"/>
      <c r="C132" s="33" t="s">
        <v>153</v>
      </c>
      <c r="D132" s="50">
        <v>25000</v>
      </c>
      <c r="E132" s="38">
        <v>1</v>
      </c>
      <c r="F132" s="35"/>
      <c r="G132" s="22"/>
    </row>
    <row r="133" spans="1:7" ht="33.75" x14ac:dyDescent="0.5">
      <c r="A133" s="89"/>
      <c r="B133" s="39" t="s">
        <v>39</v>
      </c>
      <c r="C133" s="29">
        <v>4</v>
      </c>
      <c r="D133" s="52">
        <f>SUM(D129:D132)</f>
        <v>272456</v>
      </c>
      <c r="E133" s="29">
        <f>SUM(E129:E132)</f>
        <v>10</v>
      </c>
      <c r="F133" s="42">
        <v>0.10199999999999999</v>
      </c>
      <c r="G133" s="22"/>
    </row>
    <row r="134" spans="1:7" ht="33.75" x14ac:dyDescent="0.5">
      <c r="A134" s="87">
        <v>15</v>
      </c>
      <c r="B134" s="93" t="s">
        <v>244</v>
      </c>
      <c r="C134" s="38" t="s">
        <v>5</v>
      </c>
      <c r="D134" s="50">
        <v>204000</v>
      </c>
      <c r="E134" s="38">
        <v>6</v>
      </c>
      <c r="F134" s="35"/>
      <c r="G134" s="22"/>
    </row>
    <row r="135" spans="1:7" ht="33.75" x14ac:dyDescent="0.5">
      <c r="A135" s="88"/>
      <c r="B135" s="94"/>
      <c r="C135" s="38" t="s">
        <v>154</v>
      </c>
      <c r="D135" s="50">
        <v>14000</v>
      </c>
      <c r="E135" s="38">
        <v>2</v>
      </c>
      <c r="F135" s="35"/>
      <c r="G135" s="22"/>
    </row>
    <row r="136" spans="1:7" ht="33.75" x14ac:dyDescent="0.5">
      <c r="A136" s="88"/>
      <c r="B136" s="94"/>
      <c r="C136" s="38" t="s">
        <v>155</v>
      </c>
      <c r="D136" s="50">
        <v>48000</v>
      </c>
      <c r="E136" s="38">
        <v>4</v>
      </c>
      <c r="F136" s="35"/>
      <c r="G136" s="22"/>
    </row>
    <row r="137" spans="1:7" ht="33.75" x14ac:dyDescent="0.5">
      <c r="A137" s="88"/>
      <c r="B137" s="94"/>
      <c r="C137" s="38" t="s">
        <v>156</v>
      </c>
      <c r="D137" s="50">
        <v>8796.7900000000009</v>
      </c>
      <c r="E137" s="38">
        <v>1</v>
      </c>
      <c r="F137" s="35"/>
      <c r="G137" s="22"/>
    </row>
    <row r="138" spans="1:7" ht="33.75" x14ac:dyDescent="0.5">
      <c r="A138" s="88"/>
      <c r="B138" s="94"/>
      <c r="C138" s="38" t="s">
        <v>157</v>
      </c>
      <c r="D138" s="50">
        <v>105000</v>
      </c>
      <c r="E138" s="38">
        <v>3</v>
      </c>
      <c r="F138" s="35"/>
      <c r="G138" s="22"/>
    </row>
    <row r="139" spans="1:7" ht="33.75" x14ac:dyDescent="0.5">
      <c r="A139" s="88"/>
      <c r="B139" s="94"/>
      <c r="C139" s="38" t="s">
        <v>158</v>
      </c>
      <c r="D139" s="50">
        <v>70000</v>
      </c>
      <c r="E139" s="38">
        <v>7</v>
      </c>
      <c r="F139" s="35"/>
      <c r="G139" s="22"/>
    </row>
    <row r="140" spans="1:7" ht="33.75" x14ac:dyDescent="0.5">
      <c r="A140" s="88"/>
      <c r="B140" s="94"/>
      <c r="C140" s="38" t="s">
        <v>159</v>
      </c>
      <c r="D140" s="50">
        <v>200000</v>
      </c>
      <c r="E140" s="38">
        <v>2</v>
      </c>
      <c r="F140" s="35"/>
      <c r="G140" s="22"/>
    </row>
    <row r="141" spans="1:7" ht="33.75" x14ac:dyDescent="0.5">
      <c r="A141" s="88"/>
      <c r="B141" s="94"/>
      <c r="C141" s="38" t="s">
        <v>160</v>
      </c>
      <c r="D141" s="50">
        <v>84000</v>
      </c>
      <c r="E141" s="38">
        <v>5</v>
      </c>
      <c r="F141" s="35"/>
      <c r="G141" s="22"/>
    </row>
    <row r="142" spans="1:7" ht="33.75" x14ac:dyDescent="0.5">
      <c r="A142" s="88"/>
      <c r="B142" s="94"/>
      <c r="C142" s="38" t="s">
        <v>161</v>
      </c>
      <c r="D142" s="50">
        <v>22000</v>
      </c>
      <c r="E142" s="38">
        <v>10</v>
      </c>
      <c r="F142" s="35"/>
      <c r="G142" s="22"/>
    </row>
    <row r="143" spans="1:7" ht="33.75" x14ac:dyDescent="0.5">
      <c r="A143" s="88"/>
      <c r="B143" s="94"/>
      <c r="C143" s="38" t="s">
        <v>162</v>
      </c>
      <c r="D143" s="50">
        <v>22300</v>
      </c>
      <c r="E143" s="38">
        <v>2</v>
      </c>
      <c r="F143" s="35"/>
      <c r="G143" s="22"/>
    </row>
    <row r="144" spans="1:7" ht="33.75" x14ac:dyDescent="0.5">
      <c r="A144" s="88"/>
      <c r="B144" s="94"/>
      <c r="C144" s="38" t="s">
        <v>163</v>
      </c>
      <c r="D144" s="50">
        <v>2500</v>
      </c>
      <c r="E144" s="38">
        <v>1</v>
      </c>
      <c r="F144" s="35"/>
      <c r="G144" s="22"/>
    </row>
    <row r="145" spans="1:7" ht="33.75" x14ac:dyDescent="0.5">
      <c r="A145" s="88"/>
      <c r="B145" s="94"/>
      <c r="C145" s="57" t="s">
        <v>164</v>
      </c>
      <c r="D145" s="58">
        <v>106000</v>
      </c>
      <c r="E145" s="57">
        <v>2</v>
      </c>
      <c r="F145" s="35"/>
      <c r="G145" s="22"/>
    </row>
    <row r="146" spans="1:7" ht="33.75" x14ac:dyDescent="0.5">
      <c r="A146" s="88"/>
      <c r="B146" s="94"/>
      <c r="C146" s="35" t="s">
        <v>165</v>
      </c>
      <c r="D146" s="59">
        <v>25000</v>
      </c>
      <c r="E146" s="35">
        <v>5</v>
      </c>
      <c r="F146" s="35"/>
      <c r="G146" s="22"/>
    </row>
    <row r="147" spans="1:7" ht="33.75" x14ac:dyDescent="0.5">
      <c r="A147" s="88"/>
      <c r="B147" s="94"/>
      <c r="C147" s="36" t="s">
        <v>166</v>
      </c>
      <c r="D147" s="60">
        <v>5000</v>
      </c>
      <c r="E147" s="36">
        <v>2</v>
      </c>
      <c r="F147" s="35"/>
      <c r="G147" s="22"/>
    </row>
    <row r="148" spans="1:7" ht="33.75" x14ac:dyDescent="0.5">
      <c r="A148" s="88"/>
      <c r="B148" s="94"/>
      <c r="C148" s="38" t="s">
        <v>140</v>
      </c>
      <c r="D148" s="61">
        <v>1167045</v>
      </c>
      <c r="E148" s="38">
        <v>36</v>
      </c>
      <c r="F148" s="62"/>
      <c r="G148" s="22"/>
    </row>
    <row r="149" spans="1:7" ht="33.75" x14ac:dyDescent="0.5">
      <c r="A149" s="89"/>
      <c r="B149" s="56" t="s">
        <v>61</v>
      </c>
      <c r="C149" s="63">
        <v>14</v>
      </c>
      <c r="D149" s="64">
        <f>SUM(D134:D148)</f>
        <v>2083641.79</v>
      </c>
      <c r="E149" s="53">
        <f>SUM(E134:E148)</f>
        <v>88</v>
      </c>
      <c r="F149" s="42">
        <v>0.30659999999999998</v>
      </c>
      <c r="G149" s="22"/>
    </row>
    <row r="150" spans="1:7" ht="33.75" x14ac:dyDescent="0.5">
      <c r="A150" s="87">
        <v>16</v>
      </c>
      <c r="B150" s="90" t="s">
        <v>12</v>
      </c>
      <c r="C150" s="38" t="s">
        <v>142</v>
      </c>
      <c r="D150" s="50">
        <v>149300</v>
      </c>
      <c r="E150" s="38">
        <v>7</v>
      </c>
      <c r="F150" s="35"/>
      <c r="G150" s="22"/>
    </row>
    <row r="151" spans="1:7" ht="33.75" x14ac:dyDescent="0.5">
      <c r="A151" s="88"/>
      <c r="B151" s="91"/>
      <c r="C151" s="38" t="s">
        <v>143</v>
      </c>
      <c r="D151" s="50">
        <v>30000</v>
      </c>
      <c r="E151" s="38">
        <v>4</v>
      </c>
      <c r="F151" s="35"/>
      <c r="G151" s="22"/>
    </row>
    <row r="152" spans="1:7" ht="33.75" x14ac:dyDescent="0.5">
      <c r="A152" s="88"/>
      <c r="B152" s="91"/>
      <c r="C152" s="38" t="s">
        <v>144</v>
      </c>
      <c r="D152" s="50">
        <v>165600</v>
      </c>
      <c r="E152" s="38">
        <v>6</v>
      </c>
      <c r="F152" s="35"/>
      <c r="G152" s="22"/>
    </row>
    <row r="153" spans="1:7" ht="33.75" x14ac:dyDescent="0.5">
      <c r="A153" s="88"/>
      <c r="B153" s="91"/>
      <c r="C153" s="38" t="s">
        <v>145</v>
      </c>
      <c r="D153" s="50">
        <v>95000</v>
      </c>
      <c r="E153" s="38">
        <v>7</v>
      </c>
      <c r="F153" s="35"/>
      <c r="G153" s="22"/>
    </row>
    <row r="154" spans="1:7" ht="33.75" x14ac:dyDescent="0.5">
      <c r="A154" s="88"/>
      <c r="B154" s="91"/>
      <c r="C154" s="38" t="s">
        <v>146</v>
      </c>
      <c r="D154" s="50">
        <v>12613.29</v>
      </c>
      <c r="E154" s="38">
        <v>9</v>
      </c>
      <c r="F154" s="35"/>
      <c r="G154" s="22"/>
    </row>
    <row r="155" spans="1:7" ht="33.75" x14ac:dyDescent="0.5">
      <c r="A155" s="88"/>
      <c r="B155" s="91"/>
      <c r="C155" s="38" t="s">
        <v>147</v>
      </c>
      <c r="D155" s="50">
        <v>8450</v>
      </c>
      <c r="E155" s="38">
        <v>3</v>
      </c>
      <c r="F155" s="35"/>
      <c r="G155" s="22"/>
    </row>
    <row r="156" spans="1:7" ht="33.75" x14ac:dyDescent="0.5">
      <c r="A156" s="88"/>
      <c r="B156" s="91"/>
      <c r="C156" s="38" t="s">
        <v>148</v>
      </c>
      <c r="D156" s="50">
        <v>50000</v>
      </c>
      <c r="E156" s="38">
        <v>5</v>
      </c>
      <c r="F156" s="35"/>
      <c r="G156" s="22"/>
    </row>
    <row r="157" spans="1:7" ht="33.75" x14ac:dyDescent="0.5">
      <c r="A157" s="88"/>
      <c r="B157" s="91"/>
      <c r="C157" s="38" t="s">
        <v>149</v>
      </c>
      <c r="D157" s="50">
        <v>13000</v>
      </c>
      <c r="E157" s="38">
        <v>1</v>
      </c>
      <c r="F157" s="35"/>
      <c r="G157" s="22"/>
    </row>
    <row r="158" spans="1:7" ht="33.75" x14ac:dyDescent="0.5">
      <c r="A158" s="89"/>
      <c r="B158" s="39" t="s">
        <v>40</v>
      </c>
      <c r="C158" s="29">
        <v>8</v>
      </c>
      <c r="D158" s="52">
        <f>SUM(D150:D157)</f>
        <v>523963.29</v>
      </c>
      <c r="E158" s="48">
        <f>SUM(E150:E157)</f>
        <v>42</v>
      </c>
      <c r="F158" s="42">
        <v>0.26250000000000001</v>
      </c>
      <c r="G158" s="22"/>
    </row>
    <row r="159" spans="1:7" ht="33.75" x14ac:dyDescent="0.5">
      <c r="A159" s="32"/>
      <c r="B159" s="90" t="s">
        <v>27</v>
      </c>
      <c r="C159" s="33" t="s">
        <v>102</v>
      </c>
      <c r="D159" s="50">
        <v>13000</v>
      </c>
      <c r="E159" s="38">
        <v>2</v>
      </c>
      <c r="F159" s="42"/>
      <c r="G159" s="22"/>
    </row>
    <row r="160" spans="1:7" ht="33.75" x14ac:dyDescent="0.5">
      <c r="A160" s="65">
        <v>17</v>
      </c>
      <c r="B160" s="91"/>
      <c r="C160" s="33" t="s">
        <v>101</v>
      </c>
      <c r="D160" s="50">
        <v>35000</v>
      </c>
      <c r="E160" s="38">
        <v>2</v>
      </c>
      <c r="F160" s="42"/>
      <c r="G160" s="22"/>
    </row>
    <row r="161" spans="1:7" ht="33.75" x14ac:dyDescent="0.5">
      <c r="A161" s="66"/>
      <c r="B161" s="91"/>
      <c r="C161" s="33" t="s">
        <v>103</v>
      </c>
      <c r="D161" s="50">
        <v>17000</v>
      </c>
      <c r="E161" s="38">
        <v>1</v>
      </c>
      <c r="F161" s="42"/>
      <c r="G161" s="22"/>
    </row>
    <row r="162" spans="1:7" ht="33.75" x14ac:dyDescent="0.5">
      <c r="A162" s="66"/>
      <c r="B162" s="92"/>
      <c r="C162" s="33" t="s">
        <v>104</v>
      </c>
      <c r="D162" s="50">
        <v>2500</v>
      </c>
      <c r="E162" s="38">
        <v>1</v>
      </c>
      <c r="F162" s="42"/>
      <c r="G162" s="22"/>
    </row>
    <row r="163" spans="1:7" ht="33.75" x14ac:dyDescent="0.5">
      <c r="A163" s="67"/>
      <c r="B163" s="39" t="s">
        <v>31</v>
      </c>
      <c r="C163" s="29">
        <v>4</v>
      </c>
      <c r="D163" s="52">
        <f>SUM(D159:D162)</f>
        <v>67500</v>
      </c>
      <c r="E163" s="48">
        <f>SUM(E159:E162)</f>
        <v>6</v>
      </c>
      <c r="F163" s="42">
        <v>2.63E-2</v>
      </c>
      <c r="G163" s="22"/>
    </row>
    <row r="164" spans="1:7" ht="33.75" x14ac:dyDescent="0.5">
      <c r="A164" s="87">
        <v>18</v>
      </c>
      <c r="B164" s="98" t="s">
        <v>9</v>
      </c>
      <c r="C164" s="55" t="s">
        <v>167</v>
      </c>
      <c r="D164" s="68">
        <v>10000</v>
      </c>
      <c r="E164" s="55">
        <v>1</v>
      </c>
      <c r="F164" s="42"/>
      <c r="G164" s="22"/>
    </row>
    <row r="165" spans="1:7" ht="33.75" x14ac:dyDescent="0.5">
      <c r="A165" s="88"/>
      <c r="B165" s="99"/>
      <c r="C165" s="55" t="s">
        <v>168</v>
      </c>
      <c r="D165" s="68">
        <v>12000</v>
      </c>
      <c r="E165" s="55">
        <v>1</v>
      </c>
      <c r="F165" s="42"/>
      <c r="G165" s="22"/>
    </row>
    <row r="166" spans="1:7" ht="33.75" x14ac:dyDescent="0.5">
      <c r="A166" s="89"/>
      <c r="B166" s="100"/>
      <c r="C166" s="55" t="s">
        <v>169</v>
      </c>
      <c r="D166" s="68">
        <v>10000</v>
      </c>
      <c r="E166" s="55">
        <v>1</v>
      </c>
      <c r="F166" s="42"/>
      <c r="G166" s="22"/>
    </row>
    <row r="167" spans="1:7" ht="33.75" x14ac:dyDescent="0.5">
      <c r="A167" s="32"/>
      <c r="B167" s="45" t="s">
        <v>41</v>
      </c>
      <c r="C167" s="48">
        <v>3</v>
      </c>
      <c r="D167" s="49">
        <f>SUM(D164:D166)</f>
        <v>32000</v>
      </c>
      <c r="E167" s="48">
        <f>SUM(E164:E166)</f>
        <v>3</v>
      </c>
      <c r="F167" s="42">
        <v>0.13039999999999999</v>
      </c>
      <c r="G167" s="22"/>
    </row>
    <row r="168" spans="1:7" ht="33.75" x14ac:dyDescent="0.4">
      <c r="A168" s="87">
        <v>19</v>
      </c>
      <c r="B168" s="98" t="s">
        <v>23</v>
      </c>
      <c r="C168" s="43" t="s">
        <v>64</v>
      </c>
      <c r="D168" s="44">
        <v>48629</v>
      </c>
      <c r="E168" s="43">
        <v>4</v>
      </c>
      <c r="F168" s="69"/>
      <c r="G168" s="22"/>
    </row>
    <row r="169" spans="1:7" ht="33.75" x14ac:dyDescent="0.4">
      <c r="A169" s="88"/>
      <c r="B169" s="99"/>
      <c r="C169" s="43" t="s">
        <v>65</v>
      </c>
      <c r="D169" s="44">
        <v>30000</v>
      </c>
      <c r="E169" s="43">
        <v>3</v>
      </c>
      <c r="F169" s="69"/>
      <c r="G169" s="22"/>
    </row>
    <row r="170" spans="1:7" ht="33.75" x14ac:dyDescent="0.4">
      <c r="A170" s="88"/>
      <c r="B170" s="99"/>
      <c r="C170" s="43" t="s">
        <v>66</v>
      </c>
      <c r="D170" s="44">
        <v>23400</v>
      </c>
      <c r="E170" s="43">
        <v>1</v>
      </c>
      <c r="F170" s="69"/>
      <c r="G170" s="22"/>
    </row>
    <row r="171" spans="1:7" ht="33.75" x14ac:dyDescent="0.4">
      <c r="A171" s="88"/>
      <c r="B171" s="99"/>
      <c r="C171" s="43" t="s">
        <v>67</v>
      </c>
      <c r="D171" s="44">
        <v>50000</v>
      </c>
      <c r="E171" s="43">
        <v>2</v>
      </c>
      <c r="F171" s="69"/>
      <c r="G171" s="22"/>
    </row>
    <row r="172" spans="1:7" ht="33.75" x14ac:dyDescent="0.4">
      <c r="A172" s="88"/>
      <c r="B172" s="99"/>
      <c r="C172" s="43" t="s">
        <v>68</v>
      </c>
      <c r="D172" s="44">
        <v>3000</v>
      </c>
      <c r="E172" s="43">
        <v>1</v>
      </c>
      <c r="F172" s="69"/>
      <c r="G172" s="22"/>
    </row>
    <row r="173" spans="1:7" ht="33.75" x14ac:dyDescent="0.4">
      <c r="A173" s="88"/>
      <c r="B173" s="99"/>
      <c r="C173" s="43" t="s">
        <v>69</v>
      </c>
      <c r="D173" s="44">
        <v>4000</v>
      </c>
      <c r="E173" s="43">
        <v>1</v>
      </c>
      <c r="F173" s="69"/>
      <c r="G173" s="22"/>
    </row>
    <row r="174" spans="1:7" ht="33.75" x14ac:dyDescent="0.4">
      <c r="A174" s="88"/>
      <c r="B174" s="100"/>
      <c r="C174" s="43" t="s">
        <v>70</v>
      </c>
      <c r="D174" s="44">
        <v>5000</v>
      </c>
      <c r="E174" s="33">
        <v>1</v>
      </c>
      <c r="F174" s="70"/>
      <c r="G174" s="22"/>
    </row>
    <row r="175" spans="1:7" ht="33.75" x14ac:dyDescent="0.5">
      <c r="A175" s="89"/>
      <c r="B175" s="45" t="s">
        <v>42</v>
      </c>
      <c r="C175" s="46">
        <v>7</v>
      </c>
      <c r="D175" s="49">
        <f>SUM(D168:D174)</f>
        <v>164029</v>
      </c>
      <c r="E175" s="48">
        <f>SUM(E168:E174)</f>
        <v>13</v>
      </c>
      <c r="F175" s="42">
        <v>0.1</v>
      </c>
      <c r="G175" s="22"/>
    </row>
    <row r="176" spans="1:7" ht="33.75" x14ac:dyDescent="0.5">
      <c r="A176" s="71"/>
      <c r="B176" s="72" t="s">
        <v>24</v>
      </c>
      <c r="C176" s="43" t="s">
        <v>170</v>
      </c>
      <c r="D176" s="68">
        <v>95000</v>
      </c>
      <c r="E176" s="55">
        <v>1</v>
      </c>
      <c r="F176" s="35"/>
      <c r="G176" s="22"/>
    </row>
    <row r="177" spans="1:10" ht="33.75" x14ac:dyDescent="0.5">
      <c r="A177" s="65">
        <v>20</v>
      </c>
      <c r="B177" s="73"/>
      <c r="C177" s="43" t="s">
        <v>171</v>
      </c>
      <c r="D177" s="68">
        <v>27525</v>
      </c>
      <c r="E177" s="55">
        <v>2</v>
      </c>
      <c r="F177" s="35"/>
      <c r="G177" s="22"/>
    </row>
    <row r="178" spans="1:10" ht="33.75" x14ac:dyDescent="0.5">
      <c r="A178" s="74"/>
      <c r="B178" s="56" t="s">
        <v>43</v>
      </c>
      <c r="C178" s="53">
        <v>2</v>
      </c>
      <c r="D178" s="52">
        <f>SUM(D176:D177)</f>
        <v>122525</v>
      </c>
      <c r="E178" s="48">
        <f>SUM(E176:E177)</f>
        <v>3</v>
      </c>
      <c r="F178" s="42">
        <v>1.77E-2</v>
      </c>
      <c r="G178" s="22"/>
    </row>
    <row r="179" spans="1:10" ht="33.75" x14ac:dyDescent="0.5">
      <c r="A179" s="87">
        <v>21</v>
      </c>
      <c r="B179" s="98" t="s">
        <v>246</v>
      </c>
      <c r="C179" s="55" t="s">
        <v>174</v>
      </c>
      <c r="D179" s="68">
        <v>10000</v>
      </c>
      <c r="E179" s="55">
        <v>1</v>
      </c>
      <c r="F179" s="35"/>
      <c r="G179" s="22"/>
    </row>
    <row r="180" spans="1:10" ht="33.75" x14ac:dyDescent="0.5">
      <c r="A180" s="88"/>
      <c r="B180" s="99"/>
      <c r="C180" s="55" t="s">
        <v>175</v>
      </c>
      <c r="D180" s="68">
        <v>124793</v>
      </c>
      <c r="E180" s="55">
        <v>2</v>
      </c>
      <c r="F180" s="35"/>
      <c r="G180" s="22"/>
    </row>
    <row r="181" spans="1:10" ht="33.75" x14ac:dyDescent="0.5">
      <c r="A181" s="88"/>
      <c r="B181" s="99"/>
      <c r="C181" s="55" t="s">
        <v>176</v>
      </c>
      <c r="D181" s="68">
        <v>2400</v>
      </c>
      <c r="E181" s="55">
        <v>1</v>
      </c>
      <c r="F181" s="35"/>
      <c r="G181" s="22"/>
    </row>
    <row r="182" spans="1:10" ht="33.75" x14ac:dyDescent="0.5">
      <c r="A182" s="88"/>
      <c r="B182" s="99"/>
      <c r="C182" s="55" t="s">
        <v>177</v>
      </c>
      <c r="D182" s="68">
        <v>1000</v>
      </c>
      <c r="E182" s="55">
        <v>1</v>
      </c>
      <c r="F182" s="35"/>
      <c r="G182" s="22"/>
    </row>
    <row r="183" spans="1:10" ht="33.75" x14ac:dyDescent="0.5">
      <c r="A183" s="88"/>
      <c r="B183" s="99"/>
      <c r="C183" s="55" t="s">
        <v>178</v>
      </c>
      <c r="D183" s="68">
        <v>50000</v>
      </c>
      <c r="E183" s="55">
        <v>1</v>
      </c>
      <c r="F183" s="35"/>
      <c r="G183" s="22"/>
    </row>
    <row r="184" spans="1:10" ht="33.75" x14ac:dyDescent="0.5">
      <c r="A184" s="88"/>
      <c r="B184" s="99"/>
      <c r="C184" s="55" t="s">
        <v>179</v>
      </c>
      <c r="D184" s="68">
        <v>55016</v>
      </c>
      <c r="E184" s="55">
        <v>33</v>
      </c>
      <c r="F184" s="35"/>
      <c r="G184" s="22"/>
      <c r="J184" s="6"/>
    </row>
    <row r="185" spans="1:10" ht="33.75" x14ac:dyDescent="0.5">
      <c r="A185" s="88"/>
      <c r="B185" s="99"/>
      <c r="C185" s="55" t="s">
        <v>180</v>
      </c>
      <c r="D185" s="68">
        <v>51053</v>
      </c>
      <c r="E185" s="55">
        <v>4</v>
      </c>
      <c r="F185" s="35"/>
      <c r="G185" s="22"/>
    </row>
    <row r="186" spans="1:10" ht="33.75" x14ac:dyDescent="0.5">
      <c r="A186" s="88"/>
      <c r="B186" s="99"/>
      <c r="C186" s="55" t="s">
        <v>181</v>
      </c>
      <c r="D186" s="68">
        <v>40000</v>
      </c>
      <c r="E186" s="55">
        <v>2</v>
      </c>
      <c r="F186" s="35"/>
      <c r="G186" s="22"/>
    </row>
    <row r="187" spans="1:10" ht="33.75" x14ac:dyDescent="0.5">
      <c r="A187" s="88"/>
      <c r="B187" s="99"/>
      <c r="C187" s="55" t="s">
        <v>182</v>
      </c>
      <c r="D187" s="68">
        <v>100000</v>
      </c>
      <c r="E187" s="55">
        <v>2</v>
      </c>
      <c r="F187" s="35"/>
      <c r="G187" s="22"/>
    </row>
    <row r="188" spans="1:10" ht="33.75" x14ac:dyDescent="0.5">
      <c r="A188" s="88"/>
      <c r="B188" s="99"/>
      <c r="C188" s="55" t="s">
        <v>183</v>
      </c>
      <c r="D188" s="68">
        <v>240000</v>
      </c>
      <c r="E188" s="55">
        <v>5</v>
      </c>
      <c r="F188" s="35"/>
      <c r="G188" s="22"/>
    </row>
    <row r="189" spans="1:10" ht="33.75" x14ac:dyDescent="0.5">
      <c r="A189" s="88"/>
      <c r="B189" s="99"/>
      <c r="C189" s="55" t="s">
        <v>184</v>
      </c>
      <c r="D189" s="68">
        <v>45000</v>
      </c>
      <c r="E189" s="55">
        <v>2</v>
      </c>
      <c r="F189" s="35"/>
      <c r="G189" s="22"/>
    </row>
    <row r="190" spans="1:10" ht="33.75" x14ac:dyDescent="0.5">
      <c r="A190" s="88"/>
      <c r="B190" s="100"/>
      <c r="C190" s="37" t="s">
        <v>185</v>
      </c>
      <c r="D190" s="68">
        <v>1151207.6000000001</v>
      </c>
      <c r="E190" s="55">
        <v>27</v>
      </c>
      <c r="F190" s="35"/>
      <c r="G190" s="22"/>
    </row>
    <row r="191" spans="1:10" ht="33.75" x14ac:dyDescent="0.5">
      <c r="A191" s="89"/>
      <c r="B191" s="45" t="s">
        <v>62</v>
      </c>
      <c r="C191" s="46">
        <v>12</v>
      </c>
      <c r="D191" s="49">
        <f>SUM(D179:D190)</f>
        <v>1870469.6</v>
      </c>
      <c r="E191" s="48">
        <f>SUM(E179:E190)</f>
        <v>81</v>
      </c>
      <c r="F191" s="42">
        <v>0.13719999999999999</v>
      </c>
      <c r="G191" s="22" t="s">
        <v>52</v>
      </c>
    </row>
    <row r="192" spans="1:10" ht="33.75" x14ac:dyDescent="0.5">
      <c r="A192" s="87">
        <v>22</v>
      </c>
      <c r="B192" s="98" t="s">
        <v>13</v>
      </c>
      <c r="C192" s="75" t="s">
        <v>186</v>
      </c>
      <c r="D192" s="68">
        <v>480000</v>
      </c>
      <c r="E192" s="55">
        <v>14</v>
      </c>
      <c r="F192" s="35"/>
      <c r="G192" s="22"/>
    </row>
    <row r="193" spans="1:19" ht="33.75" x14ac:dyDescent="0.5">
      <c r="A193" s="88"/>
      <c r="B193" s="99"/>
      <c r="C193" s="75" t="s">
        <v>187</v>
      </c>
      <c r="D193" s="68">
        <v>20000</v>
      </c>
      <c r="E193" s="55">
        <v>1</v>
      </c>
      <c r="F193" s="35"/>
      <c r="G193" s="22"/>
    </row>
    <row r="194" spans="1:19" ht="33.75" x14ac:dyDescent="0.5">
      <c r="A194" s="88"/>
      <c r="B194" s="99"/>
      <c r="C194" s="75" t="s">
        <v>188</v>
      </c>
      <c r="D194" s="68">
        <v>20000</v>
      </c>
      <c r="E194" s="55">
        <v>1</v>
      </c>
      <c r="F194" s="35"/>
      <c r="G194" s="22"/>
    </row>
    <row r="195" spans="1:19" ht="33.75" x14ac:dyDescent="0.5">
      <c r="A195" s="89"/>
      <c r="B195" s="45" t="s">
        <v>44</v>
      </c>
      <c r="C195" s="46">
        <v>3</v>
      </c>
      <c r="D195" s="49">
        <f>SUM(D192:D194)</f>
        <v>520000</v>
      </c>
      <c r="E195" s="48">
        <f>SUM(E192:E194)</f>
        <v>16</v>
      </c>
      <c r="F195" s="42">
        <v>0.20250000000000001</v>
      </c>
      <c r="G195" s="22"/>
    </row>
    <row r="196" spans="1:19" ht="33.75" x14ac:dyDescent="0.5">
      <c r="A196" s="76"/>
      <c r="B196" s="54" t="s">
        <v>7</v>
      </c>
      <c r="C196" s="33" t="s">
        <v>218</v>
      </c>
      <c r="D196" s="68">
        <v>60000</v>
      </c>
      <c r="E196" s="55">
        <v>1</v>
      </c>
      <c r="F196" s="35"/>
      <c r="G196" s="22"/>
    </row>
    <row r="197" spans="1:19" ht="33.75" x14ac:dyDescent="0.5">
      <c r="A197" s="66">
        <v>23</v>
      </c>
      <c r="B197" s="77"/>
      <c r="C197" s="33" t="s">
        <v>219</v>
      </c>
      <c r="D197" s="68">
        <v>10000</v>
      </c>
      <c r="E197" s="55">
        <v>1</v>
      </c>
      <c r="F197" s="35"/>
      <c r="G197" s="22"/>
    </row>
    <row r="198" spans="1:19" ht="67.5" x14ac:dyDescent="0.5">
      <c r="A198" s="78"/>
      <c r="B198" s="45" t="s">
        <v>45</v>
      </c>
      <c r="C198" s="48">
        <v>2</v>
      </c>
      <c r="D198" s="49">
        <f>SUM(D196:D197)</f>
        <v>70000</v>
      </c>
      <c r="E198" s="48">
        <f>SUM(E196:E197)</f>
        <v>2</v>
      </c>
      <c r="F198" s="42">
        <v>0.01</v>
      </c>
      <c r="G198" s="24"/>
      <c r="H198" s="11" t="s">
        <v>53</v>
      </c>
      <c r="I198" s="12"/>
      <c r="J198" s="13"/>
      <c r="K198" s="14"/>
      <c r="L198" s="12"/>
      <c r="M198" s="9"/>
      <c r="N198" s="10"/>
    </row>
    <row r="199" spans="1:19" ht="33.75" x14ac:dyDescent="0.5">
      <c r="A199" s="87">
        <v>24</v>
      </c>
      <c r="B199" s="98" t="s">
        <v>21</v>
      </c>
      <c r="C199" s="43" t="s">
        <v>189</v>
      </c>
      <c r="D199" s="68">
        <v>500</v>
      </c>
      <c r="E199" s="55">
        <v>1</v>
      </c>
      <c r="F199" s="35"/>
      <c r="G199" s="22"/>
      <c r="O199" s="5"/>
      <c r="P199" s="16"/>
      <c r="Q199" s="17"/>
      <c r="R199" s="18"/>
      <c r="S199" s="16"/>
    </row>
    <row r="200" spans="1:19" ht="33.75" x14ac:dyDescent="0.5">
      <c r="A200" s="88"/>
      <c r="B200" s="99"/>
      <c r="C200" s="43" t="s">
        <v>190</v>
      </c>
      <c r="D200" s="68">
        <v>3000.6</v>
      </c>
      <c r="E200" s="55">
        <v>1</v>
      </c>
      <c r="F200" s="35"/>
      <c r="G200" s="22"/>
      <c r="O200" s="5"/>
      <c r="P200" s="16"/>
      <c r="Q200" s="17"/>
      <c r="R200" s="18"/>
      <c r="S200" s="16"/>
    </row>
    <row r="201" spans="1:19" ht="33.75" x14ac:dyDescent="0.5">
      <c r="A201" s="88"/>
      <c r="B201" s="99"/>
      <c r="C201" s="43" t="s">
        <v>191</v>
      </c>
      <c r="D201" s="68">
        <v>21317.52</v>
      </c>
      <c r="E201" s="55">
        <v>1</v>
      </c>
      <c r="F201" s="35"/>
      <c r="G201" s="22"/>
      <c r="O201" s="5"/>
      <c r="P201" s="16"/>
      <c r="Q201" s="17"/>
      <c r="R201" s="18"/>
      <c r="S201" s="16"/>
    </row>
    <row r="202" spans="1:19" ht="33.75" x14ac:dyDescent="0.5">
      <c r="A202" s="88"/>
      <c r="B202" s="99"/>
      <c r="C202" s="43" t="s">
        <v>192</v>
      </c>
      <c r="D202" s="68">
        <v>10000</v>
      </c>
      <c r="E202" s="55">
        <v>1</v>
      </c>
      <c r="F202" s="35"/>
      <c r="G202" s="22"/>
      <c r="O202" s="5"/>
      <c r="P202" s="16"/>
      <c r="Q202" s="17"/>
      <c r="R202" s="18"/>
      <c r="S202" s="16"/>
    </row>
    <row r="203" spans="1:19" ht="33.75" x14ac:dyDescent="0.5">
      <c r="A203" s="88"/>
      <c r="B203" s="99"/>
      <c r="C203" s="43" t="s">
        <v>193</v>
      </c>
      <c r="D203" s="68">
        <v>22500</v>
      </c>
      <c r="E203" s="55">
        <v>4</v>
      </c>
      <c r="F203" s="35"/>
      <c r="G203" s="22"/>
      <c r="O203" s="5"/>
      <c r="P203" s="16"/>
      <c r="Q203" s="17"/>
      <c r="R203" s="18"/>
      <c r="S203" s="16"/>
    </row>
    <row r="204" spans="1:19" ht="33.75" x14ac:dyDescent="0.5">
      <c r="A204" s="88"/>
      <c r="B204" s="99"/>
      <c r="C204" s="43" t="s">
        <v>194</v>
      </c>
      <c r="D204" s="68">
        <v>5000</v>
      </c>
      <c r="E204" s="55">
        <v>1</v>
      </c>
      <c r="F204" s="35"/>
      <c r="G204" s="22"/>
      <c r="O204" s="5"/>
      <c r="P204" s="16"/>
      <c r="Q204" s="17"/>
      <c r="R204" s="18"/>
      <c r="S204" s="16"/>
    </row>
    <row r="205" spans="1:19" ht="33.75" x14ac:dyDescent="0.5">
      <c r="A205" s="88"/>
      <c r="B205" s="100"/>
      <c r="C205" s="43" t="s">
        <v>195</v>
      </c>
      <c r="D205" s="68">
        <v>3500</v>
      </c>
      <c r="E205" s="55">
        <v>1</v>
      </c>
      <c r="F205" s="35"/>
      <c r="G205" s="22"/>
      <c r="O205" s="5"/>
      <c r="P205" s="16"/>
      <c r="Q205" s="17"/>
      <c r="R205" s="18"/>
      <c r="S205" s="16"/>
    </row>
    <row r="206" spans="1:19" ht="67.5" x14ac:dyDescent="0.5">
      <c r="A206" s="89"/>
      <c r="B206" s="45" t="s">
        <v>63</v>
      </c>
      <c r="C206" s="46">
        <v>7</v>
      </c>
      <c r="D206" s="49">
        <f>SUM(D199:D205)</f>
        <v>65818.12</v>
      </c>
      <c r="E206" s="48">
        <f>SUM(E199:E205)</f>
        <v>10</v>
      </c>
      <c r="F206" s="42">
        <v>6.0199999999999997E-2</v>
      </c>
      <c r="G206" s="22"/>
      <c r="O206" s="5"/>
      <c r="P206" s="16"/>
      <c r="Q206" s="17"/>
      <c r="R206" s="18"/>
      <c r="S206" s="16"/>
    </row>
    <row r="207" spans="1:19" ht="33.75" x14ac:dyDescent="0.5">
      <c r="A207" s="87">
        <v>25</v>
      </c>
      <c r="B207" s="90" t="s">
        <v>14</v>
      </c>
      <c r="C207" s="38" t="s">
        <v>248</v>
      </c>
      <c r="D207" s="50">
        <v>15000</v>
      </c>
      <c r="E207" s="38">
        <v>1</v>
      </c>
      <c r="F207" s="35"/>
      <c r="G207" s="22"/>
    </row>
    <row r="208" spans="1:19" ht="33.75" x14ac:dyDescent="0.5">
      <c r="A208" s="88"/>
      <c r="B208" s="91"/>
      <c r="C208" s="38" t="s">
        <v>249</v>
      </c>
      <c r="D208" s="50">
        <v>23214.5</v>
      </c>
      <c r="E208" s="38">
        <v>5</v>
      </c>
      <c r="F208" s="35"/>
      <c r="G208" s="22"/>
    </row>
    <row r="209" spans="1:7" s="8" customFormat="1" ht="33.75" x14ac:dyDescent="0.5">
      <c r="A209" s="88"/>
      <c r="B209" s="91"/>
      <c r="C209" s="38" t="s">
        <v>250</v>
      </c>
      <c r="D209" s="50">
        <v>61000</v>
      </c>
      <c r="E209" s="38">
        <v>8</v>
      </c>
      <c r="F209" s="51"/>
      <c r="G209" s="25"/>
    </row>
    <row r="210" spans="1:7" ht="33.75" x14ac:dyDescent="0.5">
      <c r="A210" s="88"/>
      <c r="B210" s="91"/>
      <c r="C210" s="38" t="s">
        <v>251</v>
      </c>
      <c r="D210" s="50">
        <v>30000</v>
      </c>
      <c r="E210" s="38">
        <v>1</v>
      </c>
      <c r="F210" s="35"/>
      <c r="G210" s="22"/>
    </row>
    <row r="211" spans="1:7" ht="33.75" x14ac:dyDescent="0.5">
      <c r="A211" s="88"/>
      <c r="B211" s="91"/>
      <c r="C211" s="38" t="s">
        <v>252</v>
      </c>
      <c r="D211" s="50">
        <v>25000</v>
      </c>
      <c r="E211" s="38">
        <v>5</v>
      </c>
      <c r="F211" s="35"/>
      <c r="G211" s="22"/>
    </row>
    <row r="212" spans="1:7" ht="33.75" x14ac:dyDescent="0.5">
      <c r="A212" s="88"/>
      <c r="B212" s="91"/>
      <c r="C212" s="38" t="s">
        <v>253</v>
      </c>
      <c r="D212" s="50">
        <v>2000</v>
      </c>
      <c r="E212" s="38">
        <v>1</v>
      </c>
      <c r="F212" s="35"/>
      <c r="G212" s="22"/>
    </row>
    <row r="213" spans="1:7" ht="33.75" x14ac:dyDescent="0.5">
      <c r="A213" s="88"/>
      <c r="B213" s="91"/>
      <c r="C213" s="38" t="s">
        <v>254</v>
      </c>
      <c r="D213" s="50">
        <v>20000</v>
      </c>
      <c r="E213" s="38">
        <v>1</v>
      </c>
      <c r="F213" s="35"/>
      <c r="G213" s="22"/>
    </row>
    <row r="214" spans="1:7" ht="33.75" x14ac:dyDescent="0.5">
      <c r="A214" s="88"/>
      <c r="B214" s="91"/>
      <c r="C214" s="38" t="s">
        <v>255</v>
      </c>
      <c r="D214" s="50">
        <v>13000</v>
      </c>
      <c r="E214" s="38">
        <v>2</v>
      </c>
      <c r="F214" s="35"/>
      <c r="G214" s="22"/>
    </row>
    <row r="215" spans="1:7" ht="33.75" x14ac:dyDescent="0.5">
      <c r="A215" s="88"/>
      <c r="B215" s="91"/>
      <c r="C215" s="38" t="s">
        <v>256</v>
      </c>
      <c r="D215" s="50">
        <v>10000</v>
      </c>
      <c r="E215" s="38">
        <v>2</v>
      </c>
      <c r="F215" s="35"/>
      <c r="G215" s="22"/>
    </row>
    <row r="216" spans="1:7" ht="33.75" x14ac:dyDescent="0.5">
      <c r="A216" s="88"/>
      <c r="B216" s="91"/>
      <c r="C216" s="38" t="s">
        <v>257</v>
      </c>
      <c r="D216" s="50">
        <v>10000</v>
      </c>
      <c r="E216" s="38">
        <v>1</v>
      </c>
      <c r="F216" s="35"/>
      <c r="G216" s="22"/>
    </row>
    <row r="217" spans="1:7" ht="33.75" x14ac:dyDescent="0.5">
      <c r="A217" s="88"/>
      <c r="B217" s="92"/>
      <c r="C217" s="38" t="s">
        <v>258</v>
      </c>
      <c r="D217" s="50">
        <v>600000</v>
      </c>
      <c r="E217" s="37">
        <v>44</v>
      </c>
      <c r="F217" s="35"/>
      <c r="G217" s="22"/>
    </row>
    <row r="218" spans="1:7" ht="33.75" x14ac:dyDescent="0.5">
      <c r="A218" s="89"/>
      <c r="B218" s="56" t="s">
        <v>46</v>
      </c>
      <c r="C218" s="53">
        <v>11</v>
      </c>
      <c r="D218" s="52">
        <f>SUM(D207:D217)</f>
        <v>809214.5</v>
      </c>
      <c r="E218" s="37">
        <f>SUM(E207:E217)</f>
        <v>71</v>
      </c>
      <c r="F218" s="42">
        <v>0.31830000000000003</v>
      </c>
      <c r="G218" s="22"/>
    </row>
    <row r="219" spans="1:7" ht="33.75" x14ac:dyDescent="0.5">
      <c r="A219" s="87">
        <v>26</v>
      </c>
      <c r="B219" s="87" t="s">
        <v>28</v>
      </c>
      <c r="C219" s="38" t="s">
        <v>28</v>
      </c>
      <c r="D219" s="50">
        <v>280000</v>
      </c>
      <c r="E219" s="38">
        <v>21</v>
      </c>
      <c r="F219" s="35"/>
      <c r="G219" s="22"/>
    </row>
    <row r="220" spans="1:7" ht="67.5" x14ac:dyDescent="0.5">
      <c r="A220" s="88"/>
      <c r="B220" s="88"/>
      <c r="C220" s="38" t="s">
        <v>196</v>
      </c>
      <c r="D220" s="50">
        <v>219893</v>
      </c>
      <c r="E220" s="38">
        <v>14</v>
      </c>
      <c r="F220" s="35"/>
      <c r="G220" s="22"/>
    </row>
    <row r="221" spans="1:7" ht="33.75" x14ac:dyDescent="0.5">
      <c r="A221" s="88"/>
      <c r="B221" s="88"/>
      <c r="C221" s="38" t="s">
        <v>197</v>
      </c>
      <c r="D221" s="50">
        <v>78000</v>
      </c>
      <c r="E221" s="38">
        <v>13</v>
      </c>
      <c r="F221" s="35"/>
      <c r="G221" s="22"/>
    </row>
    <row r="222" spans="1:7" ht="33.75" x14ac:dyDescent="0.5">
      <c r="A222" s="88"/>
      <c r="B222" s="88"/>
      <c r="C222" s="38" t="s">
        <v>198</v>
      </c>
      <c r="D222" s="50">
        <v>50000</v>
      </c>
      <c r="E222" s="38">
        <v>11</v>
      </c>
      <c r="F222" s="35"/>
      <c r="G222" s="22"/>
    </row>
    <row r="223" spans="1:7" ht="33.75" x14ac:dyDescent="0.5">
      <c r="A223" s="88"/>
      <c r="B223" s="88"/>
      <c r="C223" s="38" t="s">
        <v>199</v>
      </c>
      <c r="D223" s="50">
        <v>20000</v>
      </c>
      <c r="E223" s="38">
        <v>1</v>
      </c>
      <c r="F223" s="35"/>
      <c r="G223" s="22"/>
    </row>
    <row r="224" spans="1:7" ht="33.75" x14ac:dyDescent="0.5">
      <c r="A224" s="88"/>
      <c r="B224" s="88"/>
      <c r="C224" s="38" t="s">
        <v>200</v>
      </c>
      <c r="D224" s="50">
        <v>27000</v>
      </c>
      <c r="E224" s="38">
        <v>1</v>
      </c>
      <c r="F224" s="35"/>
      <c r="G224" s="22"/>
    </row>
    <row r="225" spans="1:7" ht="33.75" x14ac:dyDescent="0.5">
      <c r="A225" s="88"/>
      <c r="B225" s="88"/>
      <c r="C225" s="57" t="s">
        <v>201</v>
      </c>
      <c r="D225" s="58">
        <v>2000</v>
      </c>
      <c r="E225" s="57">
        <v>1</v>
      </c>
      <c r="F225" s="36"/>
      <c r="G225" s="22"/>
    </row>
    <row r="226" spans="1:7" ht="33.75" x14ac:dyDescent="0.5">
      <c r="A226" s="88"/>
      <c r="B226" s="88"/>
      <c r="C226" s="57" t="s">
        <v>202</v>
      </c>
      <c r="D226" s="58">
        <v>30000</v>
      </c>
      <c r="E226" s="57">
        <v>1</v>
      </c>
      <c r="F226" s="36"/>
      <c r="G226" s="22"/>
    </row>
    <row r="227" spans="1:7" ht="33.75" x14ac:dyDescent="0.5">
      <c r="A227" s="88"/>
      <c r="B227" s="88"/>
      <c r="C227" s="57" t="s">
        <v>203</v>
      </c>
      <c r="D227" s="58">
        <v>4000</v>
      </c>
      <c r="E227" s="57">
        <v>1</v>
      </c>
      <c r="F227" s="36"/>
      <c r="G227" s="22"/>
    </row>
    <row r="228" spans="1:7" ht="33.75" x14ac:dyDescent="0.5">
      <c r="A228" s="88"/>
      <c r="B228" s="88"/>
      <c r="C228" s="57" t="s">
        <v>204</v>
      </c>
      <c r="D228" s="58">
        <v>9000</v>
      </c>
      <c r="E228" s="57">
        <v>2</v>
      </c>
      <c r="F228" s="36"/>
      <c r="G228" s="22"/>
    </row>
    <row r="229" spans="1:7" ht="33.75" x14ac:dyDescent="0.5">
      <c r="A229" s="88"/>
      <c r="B229" s="89"/>
      <c r="C229" s="57" t="s">
        <v>205</v>
      </c>
      <c r="D229" s="58">
        <v>1250</v>
      </c>
      <c r="E229" s="57">
        <v>2</v>
      </c>
      <c r="F229" s="36"/>
      <c r="G229" s="22"/>
    </row>
    <row r="230" spans="1:7" ht="33.75" x14ac:dyDescent="0.5">
      <c r="A230" s="88"/>
      <c r="B230" s="79" t="s">
        <v>47</v>
      </c>
      <c r="C230" s="31">
        <v>11</v>
      </c>
      <c r="D230" s="80">
        <f>SUM(D219:D229)</f>
        <v>721143</v>
      </c>
      <c r="E230" s="48">
        <f>SUM(E219:E229)</f>
        <v>68</v>
      </c>
      <c r="F230" s="81">
        <v>0.56499999999999995</v>
      </c>
      <c r="G230" s="22"/>
    </row>
    <row r="231" spans="1:7" ht="33.75" x14ac:dyDescent="0.5">
      <c r="A231" s="104" t="s">
        <v>29</v>
      </c>
      <c r="B231" s="105"/>
      <c r="C231" s="82">
        <f>SUM(C10,C13,C14,C21,C28,C34,C38,C50,C59,C65,C103,C116,C128,C133,C149,C158,C163,C164,C175,C178,C191,C195,C198,C206,C218,C230)</f>
        <v>193</v>
      </c>
      <c r="D231" s="52">
        <f>SUM(D230+D218+D206+D198+D195+D191+D178+D175+D167+D163+D158+D149+D133+D128+D116+D103+D59+D65+D50+D38+D28+D21+D17+D13+D10)</f>
        <v>12720648.530000001</v>
      </c>
      <c r="E231" s="48">
        <f>SUM(E230+E218+E206+E198+E195+E191+E178+E175+E167+E163+E158+E149+E133+E128+E116+E103+E59+E65+E50+E38+E28+E21+E17+E13+E10)</f>
        <v>778</v>
      </c>
      <c r="F231" s="83"/>
      <c r="G231" s="22"/>
    </row>
    <row r="232" spans="1:7" ht="33.75" x14ac:dyDescent="0.5">
      <c r="A232" s="101" t="s">
        <v>220</v>
      </c>
      <c r="B232" s="101"/>
      <c r="C232" s="101"/>
      <c r="D232" s="26"/>
      <c r="E232" s="26"/>
      <c r="F232" s="37"/>
      <c r="G232" s="22"/>
    </row>
    <row r="233" spans="1:7" ht="33.75" x14ac:dyDescent="0.4">
      <c r="A233" s="103" t="s">
        <v>221</v>
      </c>
      <c r="B233" s="103"/>
      <c r="C233" s="103"/>
      <c r="D233" s="103"/>
      <c r="E233" s="103"/>
      <c r="F233" s="103"/>
      <c r="G233" s="22"/>
    </row>
    <row r="234" spans="1:7" ht="33.75" x14ac:dyDescent="0.5">
      <c r="A234" s="102" t="s">
        <v>259</v>
      </c>
      <c r="B234" s="102"/>
      <c r="C234" s="102"/>
      <c r="D234" s="102"/>
      <c r="E234" s="102"/>
      <c r="F234" s="37"/>
      <c r="G234" s="22"/>
    </row>
    <row r="235" spans="1:7" ht="33.75" x14ac:dyDescent="0.4">
      <c r="A235" s="103" t="s">
        <v>243</v>
      </c>
      <c r="B235" s="103"/>
      <c r="C235" s="103"/>
      <c r="D235" s="103"/>
      <c r="E235" s="103"/>
      <c r="F235" s="103"/>
      <c r="G235" s="22"/>
    </row>
    <row r="236" spans="1:7" ht="33.75" x14ac:dyDescent="0.4">
      <c r="A236" s="103" t="s">
        <v>245</v>
      </c>
      <c r="B236" s="103"/>
      <c r="C236" s="103"/>
      <c r="D236" s="103"/>
      <c r="E236" s="103"/>
      <c r="F236" s="103"/>
      <c r="G236" s="22"/>
    </row>
    <row r="237" spans="1:7" ht="33.75" x14ac:dyDescent="0.4">
      <c r="A237" s="103" t="s">
        <v>247</v>
      </c>
      <c r="B237" s="103"/>
      <c r="C237" s="103"/>
      <c r="D237" s="103"/>
      <c r="E237" s="103"/>
      <c r="F237" s="103"/>
      <c r="G237" s="22"/>
    </row>
    <row r="238" spans="1:7" ht="33.75" x14ac:dyDescent="0.5">
      <c r="A238" s="26"/>
      <c r="B238" s="26"/>
      <c r="C238" s="26"/>
      <c r="D238" s="26"/>
      <c r="E238" s="26"/>
      <c r="F238" s="37"/>
      <c r="G238" s="22"/>
    </row>
    <row r="239" spans="1:7" ht="33.75" x14ac:dyDescent="0.5">
      <c r="A239" s="26"/>
      <c r="B239" s="26"/>
      <c r="C239" s="26"/>
      <c r="D239" s="26"/>
      <c r="E239" s="26"/>
      <c r="F239" s="37"/>
      <c r="G239" s="22"/>
    </row>
    <row r="240" spans="1:7" ht="33.75" x14ac:dyDescent="0.5">
      <c r="A240" s="103" t="s">
        <v>260</v>
      </c>
      <c r="B240" s="103"/>
      <c r="C240" s="103"/>
      <c r="D240" s="26"/>
      <c r="E240" s="26"/>
      <c r="F240" s="37"/>
      <c r="G240" s="22"/>
    </row>
    <row r="241" spans="1:12" ht="33.75" x14ac:dyDescent="0.5">
      <c r="A241" s="103" t="s">
        <v>261</v>
      </c>
      <c r="B241" s="103"/>
      <c r="C241" s="103"/>
      <c r="D241" s="28"/>
      <c r="E241" s="27"/>
      <c r="F241" s="37"/>
      <c r="G241" s="22"/>
    </row>
    <row r="242" spans="1:12" ht="33.75" x14ac:dyDescent="0.5">
      <c r="A242" s="84"/>
      <c r="B242" s="84"/>
      <c r="C242" s="27"/>
      <c r="D242" s="28"/>
      <c r="E242" s="27"/>
      <c r="F242" s="37"/>
    </row>
    <row r="243" spans="1:12" ht="33.75" x14ac:dyDescent="0.5">
      <c r="A243" s="26"/>
      <c r="B243" s="26"/>
      <c r="C243" s="27"/>
      <c r="D243" s="28"/>
      <c r="E243" s="27"/>
      <c r="F243" s="37"/>
    </row>
    <row r="249" spans="1:12" x14ac:dyDescent="0.35">
      <c r="D249" s="7"/>
    </row>
    <row r="251" spans="1:12" x14ac:dyDescent="0.35">
      <c r="L251" s="15"/>
    </row>
  </sheetData>
  <mergeCells count="58">
    <mergeCell ref="A240:C240"/>
    <mergeCell ref="A241:C241"/>
    <mergeCell ref="A235:F235"/>
    <mergeCell ref="A236:F236"/>
    <mergeCell ref="A237:F237"/>
    <mergeCell ref="A232:C232"/>
    <mergeCell ref="A60:A64"/>
    <mergeCell ref="B60:B64"/>
    <mergeCell ref="A234:E234"/>
    <mergeCell ref="B179:B190"/>
    <mergeCell ref="A233:F233"/>
    <mergeCell ref="B66:B102"/>
    <mergeCell ref="A231:B231"/>
    <mergeCell ref="A117:A128"/>
    <mergeCell ref="B219:B229"/>
    <mergeCell ref="B104:B115"/>
    <mergeCell ref="B159:B162"/>
    <mergeCell ref="A104:A116"/>
    <mergeCell ref="A207:A218"/>
    <mergeCell ref="B207:B217"/>
    <mergeCell ref="A219:A230"/>
    <mergeCell ref="A150:A158"/>
    <mergeCell ref="B150:B157"/>
    <mergeCell ref="A168:A175"/>
    <mergeCell ref="B168:B174"/>
    <mergeCell ref="A199:A206"/>
    <mergeCell ref="A179:A191"/>
    <mergeCell ref="A192:A195"/>
    <mergeCell ref="B192:B194"/>
    <mergeCell ref="B164:B166"/>
    <mergeCell ref="A164:A166"/>
    <mergeCell ref="B199:B205"/>
    <mergeCell ref="B117:B127"/>
    <mergeCell ref="B6:B9"/>
    <mergeCell ref="A11:A13"/>
    <mergeCell ref="B11:B12"/>
    <mergeCell ref="A39:A50"/>
    <mergeCell ref="B39:B49"/>
    <mergeCell ref="A22:A28"/>
    <mergeCell ref="B22:B27"/>
    <mergeCell ref="A29:A34"/>
    <mergeCell ref="B29:B33"/>
    <mergeCell ref="A35:A38"/>
    <mergeCell ref="B35:B37"/>
    <mergeCell ref="A14:A17"/>
    <mergeCell ref="A18:A21"/>
    <mergeCell ref="B18:B20"/>
    <mergeCell ref="D1:F1"/>
    <mergeCell ref="A2:E4"/>
    <mergeCell ref="A129:A133"/>
    <mergeCell ref="B129:B132"/>
    <mergeCell ref="A134:A149"/>
    <mergeCell ref="B134:B148"/>
    <mergeCell ref="A51:A59"/>
    <mergeCell ref="A66:A103"/>
    <mergeCell ref="A6:A10"/>
    <mergeCell ref="B51:B58"/>
    <mergeCell ref="B14:B16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zestawienie</vt:lpstr>
      <vt:lpstr>zestawienie!Obszar_wydruku</vt:lpstr>
      <vt:lpstr>zestawienie!Tytuły_wydruku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Anna</cp:lastModifiedBy>
  <cp:lastPrinted>2023-02-16T12:35:40Z</cp:lastPrinted>
  <dcterms:created xsi:type="dcterms:W3CDTF">2020-03-13T07:42:04Z</dcterms:created>
  <dcterms:modified xsi:type="dcterms:W3CDTF">2023-02-16T14:36:46Z</dcterms:modified>
</cp:coreProperties>
</file>